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Maize " sheetId="1" r:id="rId1"/>
  </sheets>
  <definedNames>
    <definedName name="_xlnm.Print_Area" localSheetId="0">'Maize '!$A$1:$AF$61</definedName>
    <definedName name="_xlnm.Print_Titles" localSheetId="0">'Maize '!$A:$B,'Maize '!$2:$5</definedName>
  </definedNames>
  <calcPr calcId="125725"/>
</workbook>
</file>

<file path=xl/calcChain.xml><?xml version="1.0" encoding="utf-8"?>
<calcChain xmlns="http://schemas.openxmlformats.org/spreadsheetml/2006/main">
  <c r="V59" i="1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F57"/>
  <c r="AE57"/>
  <c r="AD57"/>
  <c r="AC57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F52"/>
  <c r="AE52"/>
  <c r="AD52"/>
  <c r="AC52"/>
  <c r="AB52"/>
  <c r="AA52"/>
  <c r="Z52"/>
  <c r="Y52"/>
  <c r="X52"/>
  <c r="W52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F49"/>
  <c r="AE49"/>
  <c r="AD49"/>
  <c r="AC49"/>
  <c r="AB49"/>
  <c r="AA49"/>
  <c r="Z49"/>
  <c r="Y49"/>
  <c r="X49"/>
  <c r="W49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F45"/>
  <c r="AE45"/>
  <c r="AD45"/>
  <c r="AC45"/>
  <c r="AB45"/>
  <c r="AA45"/>
  <c r="Z45"/>
  <c r="Y45"/>
  <c r="X45"/>
  <c r="W45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F41"/>
  <c r="AE41"/>
  <c r="AD41"/>
  <c r="AC41"/>
  <c r="AB41"/>
  <c r="AA41"/>
  <c r="Z41"/>
  <c r="Y41"/>
  <c r="X41"/>
  <c r="W41"/>
  <c r="AF40"/>
  <c r="AE40"/>
  <c r="AD40"/>
  <c r="AC40"/>
  <c r="AB40"/>
  <c r="AA40"/>
  <c r="Z40"/>
  <c r="Y40"/>
  <c r="X40"/>
  <c r="W40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F37"/>
  <c r="AE37"/>
  <c r="AD37"/>
  <c r="AC37"/>
  <c r="AB37"/>
  <c r="AA37"/>
  <c r="Z37"/>
  <c r="Y37"/>
  <c r="X37"/>
  <c r="W37"/>
  <c r="AF36"/>
  <c r="AE36"/>
  <c r="AD36"/>
  <c r="AC36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F33"/>
  <c r="AE33"/>
  <c r="AD33"/>
  <c r="AC33"/>
  <c r="AB33"/>
  <c r="AA33"/>
  <c r="AF31"/>
  <c r="AE31"/>
  <c r="AD31"/>
  <c r="AC31"/>
  <c r="AB31"/>
  <c r="AA31"/>
  <c r="AF30"/>
  <c r="AE30"/>
  <c r="AD30"/>
  <c r="AC30"/>
  <c r="AB30"/>
  <c r="AA30"/>
  <c r="Z30"/>
  <c r="Y30"/>
  <c r="X30"/>
  <c r="W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F27"/>
  <c r="AE27"/>
  <c r="AD27"/>
  <c r="AC27"/>
  <c r="AB27"/>
  <c r="AA27"/>
  <c r="Z27"/>
  <c r="Y27"/>
  <c r="X27"/>
  <c r="W27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F22"/>
  <c r="AE22"/>
  <c r="AD22"/>
  <c r="AC22"/>
  <c r="AB22"/>
  <c r="AA22"/>
  <c r="Z22"/>
  <c r="Y22"/>
  <c r="X22"/>
  <c r="W22"/>
  <c r="AF21"/>
  <c r="AE21"/>
  <c r="AD21"/>
  <c r="AC21"/>
  <c r="AB21"/>
  <c r="AA21"/>
  <c r="Z21"/>
  <c r="Y21"/>
  <c r="X21"/>
  <c r="W21"/>
  <c r="AF20"/>
  <c r="AE20"/>
  <c r="AD20"/>
  <c r="AC20"/>
  <c r="AB20"/>
  <c r="AA20"/>
  <c r="Z20"/>
  <c r="Y20"/>
  <c r="X20"/>
  <c r="W20"/>
  <c r="AF19"/>
  <c r="AE19"/>
  <c r="AD19"/>
  <c r="AC19"/>
  <c r="AB19"/>
  <c r="AA19"/>
  <c r="Z19"/>
  <c r="Y19"/>
  <c r="X19"/>
  <c r="W19"/>
  <c r="AF18"/>
  <c r="AE18"/>
  <c r="AD18"/>
  <c r="AC18"/>
  <c r="AB18"/>
  <c r="AA18"/>
  <c r="Z18"/>
  <c r="Y18"/>
  <c r="X18"/>
  <c r="W18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F13"/>
  <c r="AE13"/>
  <c r="AD13"/>
  <c r="AC13"/>
  <c r="AB13"/>
  <c r="AA13"/>
  <c r="Z13"/>
  <c r="Y13"/>
  <c r="X13"/>
  <c r="W13"/>
  <c r="AF12"/>
  <c r="AE12"/>
  <c r="AD12"/>
  <c r="AC12"/>
  <c r="AB12"/>
  <c r="AA12"/>
  <c r="Z12"/>
  <c r="Y12"/>
  <c r="X12"/>
  <c r="W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F9"/>
  <c r="AE9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F6"/>
  <c r="AE6"/>
  <c r="AD6"/>
  <c r="AC6"/>
  <c r="AB6"/>
  <c r="AA6"/>
  <c r="Z6"/>
  <c r="Y6"/>
  <c r="X6"/>
  <c r="W6"/>
  <c r="X8" l="1"/>
  <c r="Z8"/>
  <c r="AB8"/>
  <c r="AD8"/>
  <c r="AE11"/>
  <c r="W16"/>
  <c r="Y16"/>
  <c r="AA16"/>
  <c r="AC16"/>
  <c r="AE16"/>
  <c r="X25"/>
  <c r="Z25"/>
  <c r="AB25"/>
  <c r="AD25"/>
  <c r="AF25"/>
  <c r="X29"/>
  <c r="Z29"/>
  <c r="AB29"/>
  <c r="AD29"/>
  <c r="AA35"/>
  <c r="AC35"/>
  <c r="AE35"/>
  <c r="X39"/>
  <c r="Z39"/>
  <c r="AB39"/>
  <c r="AD39"/>
  <c r="W43"/>
  <c r="Y43"/>
  <c r="AA43"/>
  <c r="AC43"/>
  <c r="AE43"/>
  <c r="X47"/>
  <c r="Z47"/>
  <c r="AB47"/>
  <c r="AD47"/>
  <c r="W51"/>
  <c r="Y51"/>
  <c r="AA51"/>
  <c r="AC51"/>
  <c r="AE51"/>
  <c r="X55"/>
  <c r="Z55"/>
  <c r="AB55"/>
  <c r="AD55"/>
  <c r="X58"/>
  <c r="Z58"/>
  <c r="AB58"/>
  <c r="AD58"/>
  <c r="AF58"/>
  <c r="D60"/>
  <c r="F60"/>
  <c r="H60"/>
  <c r="J60"/>
  <c r="L60"/>
  <c r="N60"/>
  <c r="P60"/>
  <c r="R60"/>
  <c r="T60"/>
  <c r="V60"/>
  <c r="W8"/>
  <c r="Y8"/>
  <c r="AA8"/>
  <c r="AC8"/>
  <c r="AE8"/>
  <c r="X16"/>
  <c r="Z16"/>
  <c r="AB16"/>
  <c r="AD16"/>
  <c r="AF16"/>
  <c r="W25"/>
  <c r="Y25"/>
  <c r="AA25"/>
  <c r="AC25"/>
  <c r="AE25"/>
  <c r="W29"/>
  <c r="Y29"/>
  <c r="AA29"/>
  <c r="AC29"/>
  <c r="AE29"/>
  <c r="AB35"/>
  <c r="AD35"/>
  <c r="W39"/>
  <c r="Y39"/>
  <c r="AA39"/>
  <c r="AC39"/>
  <c r="AE39"/>
  <c r="X43"/>
  <c r="Z43"/>
  <c r="AB43"/>
  <c r="AD43"/>
  <c r="W47"/>
  <c r="Y47"/>
  <c r="AA47"/>
  <c r="AC47"/>
  <c r="AE47"/>
  <c r="X51"/>
  <c r="Z51"/>
  <c r="AB51"/>
  <c r="AD51"/>
  <c r="W55"/>
  <c r="Y55"/>
  <c r="AA55"/>
  <c r="AC55"/>
  <c r="AE55"/>
  <c r="C60"/>
  <c r="E60"/>
  <c r="G60"/>
  <c r="I60"/>
  <c r="AC60" s="1"/>
  <c r="K60"/>
  <c r="M60"/>
  <c r="O60"/>
  <c r="Q60"/>
  <c r="S60"/>
  <c r="U60"/>
  <c r="X60"/>
  <c r="Z60"/>
  <c r="AB60"/>
  <c r="AD60"/>
  <c r="AF60"/>
  <c r="Y60"/>
  <c r="AF8"/>
  <c r="AF11"/>
  <c r="AF29"/>
  <c r="AF35"/>
  <c r="AF39"/>
  <c r="AF43"/>
  <c r="AF47"/>
  <c r="AF51"/>
  <c r="AF55"/>
  <c r="W58"/>
  <c r="Y58"/>
  <c r="AA58"/>
  <c r="AC58"/>
  <c r="AE58"/>
  <c r="AE60" l="1"/>
  <c r="AA60"/>
  <c r="W60"/>
</calcChain>
</file>

<file path=xl/sharedStrings.xml><?xml version="1.0" encoding="utf-8"?>
<sst xmlns="http://schemas.openxmlformats.org/spreadsheetml/2006/main" count="121" uniqueCount="54">
  <si>
    <r>
      <t xml:space="preserve">Estimates of Area of </t>
    </r>
    <r>
      <rPr>
        <b/>
        <sz val="12"/>
        <rFont val="Arial"/>
        <family val="2"/>
      </rPr>
      <t>Maize</t>
    </r>
  </si>
  <si>
    <r>
      <t xml:space="preserve">Estimates of Produciton of </t>
    </r>
    <r>
      <rPr>
        <b/>
        <sz val="12"/>
        <rFont val="Arial"/>
        <family val="2"/>
      </rPr>
      <t>Maize</t>
    </r>
  </si>
  <si>
    <r>
      <t xml:space="preserve">Estimates of  Yield of </t>
    </r>
    <r>
      <rPr>
        <b/>
        <sz val="12"/>
        <rFont val="Arial"/>
        <family val="2"/>
      </rPr>
      <t>Maize</t>
    </r>
  </si>
  <si>
    <t>State/ UT</t>
  </si>
  <si>
    <t>Season</t>
  </si>
  <si>
    <t>Area  ( '000 Hectares)</t>
  </si>
  <si>
    <t>Production ( '000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</si>
  <si>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</si>
  <si>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</si>
  <si>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</si>
  <si>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</si>
  <si>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</si>
  <si>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</si>
  <si>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</si>
  <si>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</si>
  <si>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</si>
  <si>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</si>
  <si>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</si>
  <si>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</si>
  <si>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>Kharif</t>
  </si>
  <si>
    <t>Rabi</t>
  </si>
  <si>
    <t>Total</t>
  </si>
  <si>
    <t>Arunachal Pradesh</t>
  </si>
  <si>
    <t>Assam</t>
  </si>
  <si>
    <t xml:space="preserve">Bihar                             </t>
  </si>
  <si>
    <t xml:space="preserve">Autumn  </t>
  </si>
  <si>
    <t xml:space="preserve">Garma  </t>
  </si>
  <si>
    <t>Goa</t>
  </si>
  <si>
    <t>Gujarat</t>
  </si>
  <si>
    <t>Haryana</t>
  </si>
  <si>
    <t>Himachal Pradesh</t>
  </si>
  <si>
    <t>Jammu &amp; Kashmir</t>
  </si>
  <si>
    <t>Karnataka</t>
  </si>
  <si>
    <t>Summer</t>
  </si>
  <si>
    <t>Madhya Pradesh</t>
  </si>
  <si>
    <t>Maharashtra</t>
  </si>
  <si>
    <t>Manipur</t>
  </si>
  <si>
    <t>Meghalaya</t>
  </si>
  <si>
    <t>(Continued)</t>
  </si>
  <si>
    <t>Mizoram</t>
  </si>
  <si>
    <t>Nagaland</t>
  </si>
  <si>
    <t xml:space="preserve">Orissa </t>
  </si>
  <si>
    <t>Punjab</t>
  </si>
  <si>
    <t>Rajasthan</t>
  </si>
  <si>
    <t xml:space="preserve">Sikkim  </t>
  </si>
  <si>
    <t xml:space="preserve">Tamil Nadu  </t>
  </si>
  <si>
    <t xml:space="preserve">Tripura   </t>
  </si>
  <si>
    <t>Uttar Pradesh</t>
  </si>
  <si>
    <t>West Bengal</t>
  </si>
  <si>
    <t xml:space="preserve">Summer </t>
  </si>
  <si>
    <t>A &amp; N Islands</t>
  </si>
  <si>
    <t>Delhi</t>
  </si>
  <si>
    <t xml:space="preserve">All India                             </t>
  </si>
  <si>
    <t>(Concluded)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</si>
</sst>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164" fontId="1" fillId="0" borderId="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indent="1"/>
    </xf>
    <xf numFmtId="0" fontId="1" fillId="0" borderId="5" xfId="0" applyFont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indent="1"/>
    </xf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/>
    <xf numFmtId="0" fontId="1" fillId="0" borderId="10" xfId="0" applyFont="1" applyBorder="1" applyAlignment="1">
      <alignment horizontal="left" indent="1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164" fontId="1" fillId="0" borderId="5" xfId="0" applyNumberFormat="1" applyFont="1" applyBorder="1" applyAlignment="1"/>
    <xf numFmtId="0" fontId="1" fillId="0" borderId="13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quotePrefix="1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6" xfId="0" applyFont="1" applyBorder="1"/>
    <xf numFmtId="164" fontId="1" fillId="0" borderId="0" xfId="0" applyNumberFormat="1" applyFont="1" applyBorder="1" applyAlignment="1"/>
    <xf numFmtId="164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1" fillId="0" borderId="10" xfId="0" applyFont="1" applyBorder="1"/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/>
    <xf numFmtId="164" fontId="1" fillId="0" borderId="15" xfId="0" applyNumberFormat="1" applyFont="1" applyBorder="1" applyAlignment="1">
      <alignment horizontal="right"/>
    </xf>
    <xf numFmtId="164" fontId="1" fillId="0" borderId="2" xfId="0" applyNumberFormat="1" applyFont="1" applyBorder="1" applyAlignment="1"/>
    <xf numFmtId="164" fontId="1" fillId="0" borderId="0" xfId="0" applyNumberFormat="1" applyFont="1"/>
    <xf numFmtId="1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/>
    </xf>
    <xf numFmtId="164" fontId="1" fillId="0" borderId="18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64" fontId="1" fillId="0" borderId="21" xfId="0" applyNumberFormat="1" applyFont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top" indent="1"/>
    </xf>
    <xf numFmtId="0" fontId="1" fillId="0" borderId="9" xfId="0" applyFont="1" applyBorder="1" applyAlignment="1">
      <alignment horizontal="left" vertical="top" indent="1"/>
    </xf>
    <xf numFmtId="0" fontId="1" fillId="0" borderId="10" xfId="0" applyFont="1" applyBorder="1" applyAlignment="1">
      <alignment horizontal="left" vertical="top" indent="1"/>
    </xf>
    <xf numFmtId="0" fontId="1" fillId="0" borderId="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61"/>
  <sheetViews>
    <sheetView tabSelected="1" view="pageBreakPreview" zoomScaleNormal="8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RowHeight="15"/>
  <cols>
    <col min="1" max="1" width="22.7109375" style="2" customWidth="1"/>
    <col min="2" max="2" width="10.28515625" style="2" customWidth="1"/>
    <col min="3" max="19" width="12" style="2" customWidth="1"/>
    <col min="20" max="20" width="12.28515625" style="2" customWidth="1"/>
    <col min="21" max="32" width="12" style="2" customWidth="1"/>
    <col min="33" max="16384" width="9.140625" style="2"/>
  </cols>
  <sheetData>
    <row r="2" spans="1:32" ht="24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  <c r="M2" s="64" t="s">
        <v>1</v>
      </c>
      <c r="N2" s="64"/>
      <c r="O2" s="64"/>
      <c r="P2" s="64"/>
      <c r="Q2" s="64"/>
      <c r="R2" s="64"/>
      <c r="S2" s="64"/>
      <c r="T2" s="64"/>
      <c r="U2" s="64"/>
      <c r="V2" s="1"/>
      <c r="W2" s="64" t="s">
        <v>2</v>
      </c>
      <c r="X2" s="64"/>
      <c r="Y2" s="64"/>
      <c r="Z2" s="64"/>
      <c r="AA2" s="64"/>
      <c r="AB2" s="64"/>
      <c r="AC2" s="64"/>
      <c r="AD2" s="64"/>
      <c r="AE2" s="64"/>
      <c r="AF2" s="1"/>
    </row>
    <row r="3" spans="1:32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AF3" s="4"/>
    </row>
    <row r="4" spans="1:32">
      <c r="A4" s="65" t="s">
        <v>3</v>
      </c>
      <c r="B4" s="65" t="s">
        <v>4</v>
      </c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9"/>
      <c r="M4" s="67" t="s">
        <v>6</v>
      </c>
      <c r="N4" s="68"/>
      <c r="O4" s="68"/>
      <c r="P4" s="68"/>
      <c r="Q4" s="68"/>
      <c r="R4" s="68"/>
      <c r="S4" s="68"/>
      <c r="T4" s="68"/>
      <c r="U4" s="68"/>
      <c r="V4" s="69"/>
      <c r="W4" s="70" t="s">
        <v>7</v>
      </c>
      <c r="X4" s="70"/>
      <c r="Y4" s="70"/>
      <c r="Z4" s="70"/>
      <c r="AA4" s="70"/>
      <c r="AB4" s="70"/>
      <c r="AC4" s="70"/>
      <c r="AD4" s="70"/>
      <c r="AE4" s="70"/>
      <c r="AF4" s="70"/>
    </row>
    <row r="5" spans="1:32" ht="38.25" customHeight="1">
      <c r="A5" s="66"/>
      <c r="B5" s="66"/>
      <c r="C5" s="5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5" t="s">
        <v>8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14</v>
      </c>
      <c r="T5" s="6" t="s">
        <v>15</v>
      </c>
      <c r="U5" s="6" t="s">
        <v>16</v>
      </c>
      <c r="V5" s="6" t="s">
        <v>17</v>
      </c>
      <c r="W5" s="5" t="s">
        <v>8</v>
      </c>
      <c r="X5" s="6" t="s">
        <v>9</v>
      </c>
      <c r="Y5" s="6" t="s">
        <v>10</v>
      </c>
      <c r="Z5" s="6" t="s">
        <v>11</v>
      </c>
      <c r="AA5" s="6" t="s">
        <v>12</v>
      </c>
      <c r="AB5" s="6" t="s">
        <v>13</v>
      </c>
      <c r="AC5" s="6" t="s">
        <v>14</v>
      </c>
      <c r="AD5" s="6" t="s">
        <v>15</v>
      </c>
      <c r="AE5" s="6" t="s">
        <v>16</v>
      </c>
      <c r="AF5" s="6" t="s">
        <v>17</v>
      </c>
    </row>
    <row r="6" spans="1:32" ht="21" customHeight="1">
      <c r="A6" s="7" t="s">
        <v>18</v>
      </c>
      <c r="B6" s="8" t="s">
        <v>19</v>
      </c>
      <c r="C6" s="9">
        <v>227</v>
      </c>
      <c r="D6" s="9">
        <v>226.6</v>
      </c>
      <c r="E6" s="9">
        <v>241.9</v>
      </c>
      <c r="F6" s="9">
        <v>242.5</v>
      </c>
      <c r="G6" s="9">
        <v>256.10000000000002</v>
      </c>
      <c r="H6" s="9">
        <v>271</v>
      </c>
      <c r="I6" s="9">
        <v>287.2</v>
      </c>
      <c r="J6" s="9">
        <v>281.5</v>
      </c>
      <c r="K6" s="9">
        <v>296.7</v>
      </c>
      <c r="L6" s="9">
        <v>304.5</v>
      </c>
      <c r="M6" s="9">
        <v>172.8</v>
      </c>
      <c r="N6" s="9">
        <v>255.6</v>
      </c>
      <c r="O6" s="9">
        <v>265</v>
      </c>
      <c r="P6" s="9">
        <v>309.60000000000002</v>
      </c>
      <c r="Q6" s="9">
        <v>344.1</v>
      </c>
      <c r="R6" s="9">
        <v>293.60000000000002</v>
      </c>
      <c r="S6" s="9">
        <v>292.39999999999998</v>
      </c>
      <c r="T6" s="9">
        <v>420.1</v>
      </c>
      <c r="U6" s="9">
        <v>484.4</v>
      </c>
      <c r="V6" s="9">
        <v>498.3</v>
      </c>
      <c r="W6" s="10">
        <f t="shared" ref="W6:AF6" si="0">M6/C6*1000</f>
        <v>761.23348017621151</v>
      </c>
      <c r="X6" s="10">
        <f t="shared" si="0"/>
        <v>1127.9788172992055</v>
      </c>
      <c r="Y6" s="10">
        <f t="shared" si="0"/>
        <v>1095.4940057875156</v>
      </c>
      <c r="Z6" s="10">
        <f t="shared" si="0"/>
        <v>1276.7010309278351</v>
      </c>
      <c r="AA6" s="10">
        <f t="shared" si="0"/>
        <v>1343.6157750878563</v>
      </c>
      <c r="AB6" s="10">
        <f t="shared" si="0"/>
        <v>1083.3948339483395</v>
      </c>
      <c r="AC6" s="10">
        <f t="shared" si="0"/>
        <v>1018.1058495821726</v>
      </c>
      <c r="AD6" s="10">
        <f t="shared" si="0"/>
        <v>1492.3623445825933</v>
      </c>
      <c r="AE6" s="10">
        <f t="shared" si="0"/>
        <v>1632.6255476912706</v>
      </c>
      <c r="AF6" s="10">
        <f t="shared" si="0"/>
        <v>1636.4532019704434</v>
      </c>
    </row>
    <row r="7" spans="1:32" ht="21" customHeight="1">
      <c r="A7" s="11"/>
      <c r="B7" s="8" t="s">
        <v>20</v>
      </c>
      <c r="C7" s="9"/>
      <c r="D7" s="9"/>
      <c r="E7" s="12"/>
      <c r="F7" s="13"/>
      <c r="G7" s="13"/>
      <c r="H7" s="13"/>
      <c r="I7" s="14"/>
      <c r="J7" s="14"/>
      <c r="K7" s="14"/>
      <c r="L7" s="14"/>
      <c r="M7" s="13"/>
      <c r="N7" s="13"/>
      <c r="O7" s="12"/>
      <c r="P7" s="13"/>
      <c r="Q7" s="13"/>
      <c r="R7" s="13"/>
      <c r="S7" s="14"/>
      <c r="T7" s="14"/>
      <c r="U7" s="14"/>
      <c r="V7" s="14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21" customHeight="1">
      <c r="A8" s="15"/>
      <c r="B8" s="16" t="s">
        <v>21</v>
      </c>
      <c r="C8" s="14">
        <f>C7+C6</f>
        <v>227</v>
      </c>
      <c r="D8" s="14">
        <f t="shared" ref="D8:V8" si="1">D7+D6</f>
        <v>226.6</v>
      </c>
      <c r="E8" s="14">
        <f t="shared" si="1"/>
        <v>241.9</v>
      </c>
      <c r="F8" s="14">
        <f t="shared" si="1"/>
        <v>242.5</v>
      </c>
      <c r="G8" s="14">
        <f t="shared" si="1"/>
        <v>256.10000000000002</v>
      </c>
      <c r="H8" s="14">
        <f t="shared" si="1"/>
        <v>271</v>
      </c>
      <c r="I8" s="14">
        <f t="shared" si="1"/>
        <v>287.2</v>
      </c>
      <c r="J8" s="14">
        <f t="shared" si="1"/>
        <v>281.5</v>
      </c>
      <c r="K8" s="14">
        <f t="shared" si="1"/>
        <v>296.7</v>
      </c>
      <c r="L8" s="14">
        <f t="shared" si="1"/>
        <v>304.5</v>
      </c>
      <c r="M8" s="14">
        <f t="shared" si="1"/>
        <v>172.8</v>
      </c>
      <c r="N8" s="14">
        <f t="shared" si="1"/>
        <v>255.6</v>
      </c>
      <c r="O8" s="14">
        <f t="shared" si="1"/>
        <v>265</v>
      </c>
      <c r="P8" s="14">
        <f t="shared" si="1"/>
        <v>309.60000000000002</v>
      </c>
      <c r="Q8" s="14">
        <f t="shared" si="1"/>
        <v>344.1</v>
      </c>
      <c r="R8" s="14">
        <f t="shared" si="1"/>
        <v>293.60000000000002</v>
      </c>
      <c r="S8" s="14">
        <f t="shared" si="1"/>
        <v>292.39999999999998</v>
      </c>
      <c r="T8" s="14">
        <f t="shared" si="1"/>
        <v>420.1</v>
      </c>
      <c r="U8" s="14">
        <f t="shared" si="1"/>
        <v>484.4</v>
      </c>
      <c r="V8" s="14">
        <f t="shared" si="1"/>
        <v>498.3</v>
      </c>
      <c r="W8" s="10">
        <f>M8/C8*1000</f>
        <v>761.23348017621151</v>
      </c>
      <c r="X8" s="10">
        <f t="shared" ref="X8:AF30" si="2">N8/D8*1000</f>
        <v>1127.9788172992055</v>
      </c>
      <c r="Y8" s="10">
        <f t="shared" si="2"/>
        <v>1095.4940057875156</v>
      </c>
      <c r="Z8" s="10">
        <f t="shared" si="2"/>
        <v>1276.7010309278351</v>
      </c>
      <c r="AA8" s="10">
        <f t="shared" si="2"/>
        <v>1343.6157750878563</v>
      </c>
      <c r="AB8" s="10">
        <f t="shared" si="2"/>
        <v>1083.3948339483395</v>
      </c>
      <c r="AC8" s="10">
        <f t="shared" si="2"/>
        <v>1018.1058495821726</v>
      </c>
      <c r="AD8" s="10">
        <f t="shared" si="2"/>
        <v>1492.3623445825933</v>
      </c>
      <c r="AE8" s="10">
        <f t="shared" si="2"/>
        <v>1632.6255476912706</v>
      </c>
      <c r="AF8" s="10">
        <f t="shared" si="2"/>
        <v>1636.4532019704434</v>
      </c>
    </row>
    <row r="9" spans="1:32" ht="21" customHeight="1">
      <c r="A9" s="7" t="s">
        <v>22</v>
      </c>
      <c r="B9" s="8" t="s">
        <v>19</v>
      </c>
      <c r="C9" s="17"/>
      <c r="D9" s="17"/>
      <c r="E9" s="17"/>
      <c r="F9" s="17"/>
      <c r="G9" s="17"/>
      <c r="H9" s="17"/>
      <c r="I9" s="17"/>
      <c r="J9" s="17"/>
      <c r="K9" s="17">
        <v>19.3</v>
      </c>
      <c r="L9" s="17">
        <v>19.3</v>
      </c>
      <c r="M9" s="17"/>
      <c r="N9" s="17"/>
      <c r="O9" s="17"/>
      <c r="P9" s="17"/>
      <c r="Q9" s="17"/>
      <c r="R9" s="17"/>
      <c r="S9" s="17"/>
      <c r="T9" s="17"/>
      <c r="U9" s="17">
        <v>22</v>
      </c>
      <c r="V9" s="17">
        <v>22.1</v>
      </c>
      <c r="W9" s="10"/>
      <c r="X9" s="10"/>
      <c r="Y9" s="10"/>
      <c r="Z9" s="10"/>
      <c r="AA9" s="10"/>
      <c r="AB9" s="10"/>
      <c r="AC9" s="10"/>
      <c r="AD9" s="10"/>
      <c r="AE9" s="10">
        <f t="shared" si="2"/>
        <v>1139.8963730569949</v>
      </c>
      <c r="AF9" s="10">
        <f t="shared" si="2"/>
        <v>1145.0777202072541</v>
      </c>
    </row>
    <row r="10" spans="1:32" ht="21" customHeight="1">
      <c r="A10" s="11"/>
      <c r="B10" s="8" t="s">
        <v>20</v>
      </c>
      <c r="C10" s="9"/>
      <c r="D10" s="9"/>
      <c r="E10" s="18"/>
      <c r="F10" s="13"/>
      <c r="G10" s="13"/>
      <c r="H10" s="13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21" customFormat="1" ht="21" customHeight="1">
      <c r="A11" s="19"/>
      <c r="B11" s="16" t="s">
        <v>21</v>
      </c>
      <c r="C11" s="20">
        <f>C10+C9</f>
        <v>0</v>
      </c>
      <c r="D11" s="20">
        <f t="shared" ref="D11:V11" si="3">D10+D9</f>
        <v>0</v>
      </c>
      <c r="E11" s="20">
        <f t="shared" si="3"/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19.3</v>
      </c>
      <c r="L11" s="20">
        <f t="shared" si="3"/>
        <v>19.3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3"/>
        <v>22</v>
      </c>
      <c r="V11" s="20">
        <f t="shared" si="3"/>
        <v>22.1</v>
      </c>
      <c r="W11" s="10"/>
      <c r="X11" s="10"/>
      <c r="Y11" s="10"/>
      <c r="Z11" s="10"/>
      <c r="AA11" s="10"/>
      <c r="AB11" s="10"/>
      <c r="AC11" s="10"/>
      <c r="AD11" s="10"/>
      <c r="AE11" s="10">
        <f t="shared" si="2"/>
        <v>1139.8963730569949</v>
      </c>
      <c r="AF11" s="10">
        <f t="shared" si="2"/>
        <v>1145.0777202072541</v>
      </c>
    </row>
    <row r="12" spans="1:32" ht="21" customHeight="1">
      <c r="A12" s="22" t="s">
        <v>23</v>
      </c>
      <c r="B12" s="8" t="s">
        <v>19</v>
      </c>
      <c r="C12" s="9">
        <v>23.7</v>
      </c>
      <c r="D12" s="9">
        <v>24.4</v>
      </c>
      <c r="E12" s="12">
        <v>26.2</v>
      </c>
      <c r="F12" s="13">
        <v>26.9</v>
      </c>
      <c r="G12" s="13">
        <v>12.2</v>
      </c>
      <c r="H12" s="13">
        <v>11.7</v>
      </c>
      <c r="I12" s="14">
        <v>10.7</v>
      </c>
      <c r="J12" s="14">
        <v>13.8</v>
      </c>
      <c r="K12" s="14">
        <v>16</v>
      </c>
      <c r="L12" s="14">
        <v>21.1</v>
      </c>
      <c r="M12" s="13">
        <v>12.7</v>
      </c>
      <c r="N12" s="13">
        <v>13.1</v>
      </c>
      <c r="O12" s="12">
        <v>14</v>
      </c>
      <c r="P12" s="13">
        <v>14.5</v>
      </c>
      <c r="Q12" s="13">
        <v>6.7</v>
      </c>
      <c r="R12" s="13">
        <v>6.4</v>
      </c>
      <c r="S12" s="14">
        <v>5.9</v>
      </c>
      <c r="T12" s="14">
        <v>7.6</v>
      </c>
      <c r="U12" s="14">
        <v>8.6</v>
      </c>
      <c r="V12" s="14">
        <v>12</v>
      </c>
      <c r="W12" s="10">
        <f>M12/C12*1000</f>
        <v>535.86497890295357</v>
      </c>
      <c r="X12" s="10">
        <f t="shared" si="2"/>
        <v>536.88524590163934</v>
      </c>
      <c r="Y12" s="10">
        <f t="shared" si="2"/>
        <v>534.35114503816794</v>
      </c>
      <c r="Z12" s="10">
        <f t="shared" si="2"/>
        <v>539.03345724907069</v>
      </c>
      <c r="AA12" s="10">
        <f t="shared" si="2"/>
        <v>549.18032786885249</v>
      </c>
      <c r="AB12" s="10">
        <f t="shared" si="2"/>
        <v>547.00854700854711</v>
      </c>
      <c r="AC12" s="10">
        <f t="shared" si="2"/>
        <v>551.40186915887853</v>
      </c>
      <c r="AD12" s="10">
        <f t="shared" si="2"/>
        <v>550.72463768115927</v>
      </c>
      <c r="AE12" s="10">
        <f t="shared" si="2"/>
        <v>537.5</v>
      </c>
      <c r="AF12" s="10">
        <f t="shared" si="2"/>
        <v>568.72037914691941</v>
      </c>
    </row>
    <row r="13" spans="1:32" ht="21" customHeight="1">
      <c r="A13" s="7" t="s">
        <v>24</v>
      </c>
      <c r="B13" s="8" t="s">
        <v>25</v>
      </c>
      <c r="C13" s="12">
        <v>857.9</v>
      </c>
      <c r="D13" s="12">
        <v>989.1</v>
      </c>
      <c r="E13" s="12">
        <v>957.5</v>
      </c>
      <c r="F13" s="12">
        <v>953.3</v>
      </c>
      <c r="G13" s="12">
        <v>990.8</v>
      </c>
      <c r="H13" s="12">
        <v>823.4</v>
      </c>
      <c r="I13" s="12">
        <v>855</v>
      </c>
      <c r="J13" s="12">
        <v>938.4</v>
      </c>
      <c r="K13" s="12">
        <v>880.8</v>
      </c>
      <c r="L13" s="12">
        <v>935.5</v>
      </c>
      <c r="M13" s="12">
        <v>948.7</v>
      </c>
      <c r="N13" s="12">
        <v>1129.8</v>
      </c>
      <c r="O13" s="12">
        <v>1019</v>
      </c>
      <c r="P13" s="12">
        <v>865.6</v>
      </c>
      <c r="Q13" s="12">
        <v>1113.2</v>
      </c>
      <c r="R13" s="12">
        <v>132.5</v>
      </c>
      <c r="S13" s="12">
        <v>800</v>
      </c>
      <c r="T13" s="12">
        <v>993.3</v>
      </c>
      <c r="U13" s="12">
        <v>572.20000000000005</v>
      </c>
      <c r="V13" s="12">
        <v>939</v>
      </c>
      <c r="W13" s="10">
        <f>M13/C13*1000</f>
        <v>1105.8398414733651</v>
      </c>
      <c r="X13" s="10">
        <f t="shared" si="2"/>
        <v>1142.2505307855627</v>
      </c>
      <c r="Y13" s="10">
        <f t="shared" si="2"/>
        <v>1064.2297650130547</v>
      </c>
      <c r="Z13" s="10">
        <f t="shared" si="2"/>
        <v>908.00377635581674</v>
      </c>
      <c r="AA13" s="10">
        <f t="shared" si="2"/>
        <v>1123.5365361324184</v>
      </c>
      <c r="AB13" s="10">
        <f t="shared" si="2"/>
        <v>160.91814427981541</v>
      </c>
      <c r="AC13" s="10">
        <f t="shared" si="2"/>
        <v>935.67251461988303</v>
      </c>
      <c r="AD13" s="10">
        <f t="shared" si="2"/>
        <v>1058.5038363171354</v>
      </c>
      <c r="AE13" s="10">
        <f t="shared" si="2"/>
        <v>649.63669391462315</v>
      </c>
      <c r="AF13" s="10">
        <f t="shared" si="2"/>
        <v>1003.7413148049172</v>
      </c>
    </row>
    <row r="14" spans="1:32" ht="21" customHeight="1">
      <c r="A14" s="11"/>
      <c r="B14" s="8" t="s">
        <v>20</v>
      </c>
      <c r="C14" s="9"/>
      <c r="D14" s="9"/>
      <c r="E14" s="12"/>
      <c r="F14" s="13"/>
      <c r="G14" s="13"/>
      <c r="H14" s="13"/>
      <c r="I14" s="14"/>
      <c r="J14" s="14"/>
      <c r="K14" s="14"/>
      <c r="L14" s="14"/>
      <c r="M14" s="13"/>
      <c r="N14" s="13"/>
      <c r="O14" s="12"/>
      <c r="P14" s="13"/>
      <c r="Q14" s="13"/>
      <c r="R14" s="13"/>
      <c r="S14" s="14"/>
      <c r="T14" s="14"/>
      <c r="U14" s="14"/>
      <c r="V14" s="14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1" customHeight="1">
      <c r="A15" s="11"/>
      <c r="B15" s="16" t="s">
        <v>26</v>
      </c>
      <c r="C15" s="17"/>
      <c r="D15" s="17"/>
      <c r="E15" s="12"/>
      <c r="F15" s="13"/>
      <c r="G15" s="13"/>
      <c r="H15" s="13"/>
      <c r="I15" s="14"/>
      <c r="J15" s="14"/>
      <c r="K15" s="14"/>
      <c r="L15" s="14"/>
      <c r="M15" s="13"/>
      <c r="N15" s="13"/>
      <c r="O15" s="12"/>
      <c r="P15" s="13"/>
      <c r="Q15" s="13"/>
      <c r="R15" s="13"/>
      <c r="S15" s="14"/>
      <c r="T15" s="14"/>
      <c r="U15" s="14"/>
      <c r="V15" s="14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1" customHeight="1">
      <c r="A16" s="15"/>
      <c r="B16" s="23" t="s">
        <v>21</v>
      </c>
      <c r="C16" s="14">
        <f>C15+C14+C13</f>
        <v>857.9</v>
      </c>
      <c r="D16" s="14">
        <f t="shared" ref="D16:V16" si="4">D15+D14+D13</f>
        <v>989.1</v>
      </c>
      <c r="E16" s="14">
        <f t="shared" si="4"/>
        <v>957.5</v>
      </c>
      <c r="F16" s="14">
        <f t="shared" si="4"/>
        <v>953.3</v>
      </c>
      <c r="G16" s="14">
        <f t="shared" si="4"/>
        <v>990.8</v>
      </c>
      <c r="H16" s="14">
        <f t="shared" si="4"/>
        <v>823.4</v>
      </c>
      <c r="I16" s="14">
        <f t="shared" si="4"/>
        <v>855</v>
      </c>
      <c r="J16" s="14">
        <f t="shared" si="4"/>
        <v>938.4</v>
      </c>
      <c r="K16" s="14">
        <f t="shared" si="4"/>
        <v>880.8</v>
      </c>
      <c r="L16" s="14">
        <f t="shared" si="4"/>
        <v>935.5</v>
      </c>
      <c r="M16" s="14">
        <f t="shared" si="4"/>
        <v>948.7</v>
      </c>
      <c r="N16" s="14">
        <f t="shared" si="4"/>
        <v>1129.8</v>
      </c>
      <c r="O16" s="14">
        <f t="shared" si="4"/>
        <v>1019</v>
      </c>
      <c r="P16" s="14">
        <f t="shared" si="4"/>
        <v>865.6</v>
      </c>
      <c r="Q16" s="14">
        <f t="shared" si="4"/>
        <v>1113.2</v>
      </c>
      <c r="R16" s="14">
        <f t="shared" si="4"/>
        <v>132.5</v>
      </c>
      <c r="S16" s="14">
        <f t="shared" si="4"/>
        <v>800</v>
      </c>
      <c r="T16" s="14">
        <f t="shared" si="4"/>
        <v>993.3</v>
      </c>
      <c r="U16" s="14">
        <f t="shared" si="4"/>
        <v>572.20000000000005</v>
      </c>
      <c r="V16" s="14">
        <f t="shared" si="4"/>
        <v>939</v>
      </c>
      <c r="W16" s="10">
        <f>M16/C16*1000</f>
        <v>1105.8398414733651</v>
      </c>
      <c r="X16" s="10">
        <f t="shared" si="2"/>
        <v>1142.2505307855627</v>
      </c>
      <c r="Y16" s="10">
        <f t="shared" si="2"/>
        <v>1064.2297650130547</v>
      </c>
      <c r="Z16" s="10">
        <f t="shared" si="2"/>
        <v>908.00377635581674</v>
      </c>
      <c r="AA16" s="10">
        <f t="shared" si="2"/>
        <v>1123.5365361324184</v>
      </c>
      <c r="AB16" s="10">
        <f t="shared" si="2"/>
        <v>160.91814427981541</v>
      </c>
      <c r="AC16" s="10">
        <f t="shared" si="2"/>
        <v>935.67251461988303</v>
      </c>
      <c r="AD16" s="10">
        <f t="shared" si="2"/>
        <v>1058.5038363171354</v>
      </c>
      <c r="AE16" s="10">
        <f t="shared" si="2"/>
        <v>649.63669391462315</v>
      </c>
      <c r="AF16" s="10">
        <f t="shared" si="2"/>
        <v>1003.7413148049172</v>
      </c>
    </row>
    <row r="17" spans="1:32" ht="21" customHeight="1">
      <c r="A17" s="22" t="s">
        <v>27</v>
      </c>
      <c r="B17" s="8" t="s">
        <v>19</v>
      </c>
      <c r="C17" s="9"/>
      <c r="D17" s="9"/>
      <c r="E17" s="12"/>
      <c r="F17" s="13"/>
      <c r="G17" s="13"/>
      <c r="H17" s="13"/>
      <c r="I17" s="14"/>
      <c r="J17" s="14"/>
      <c r="K17" s="14"/>
      <c r="L17" s="14"/>
      <c r="M17" s="13"/>
      <c r="N17" s="13"/>
      <c r="O17" s="12"/>
      <c r="P17" s="13"/>
      <c r="Q17" s="13"/>
      <c r="R17" s="13"/>
      <c r="S17" s="14"/>
      <c r="T17" s="14"/>
      <c r="U17" s="14"/>
      <c r="V17" s="14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21" customHeight="1">
      <c r="A18" s="7" t="s">
        <v>28</v>
      </c>
      <c r="B18" s="8" t="s">
        <v>19</v>
      </c>
      <c r="C18" s="9">
        <v>225.2</v>
      </c>
      <c r="D18" s="9">
        <v>236.4</v>
      </c>
      <c r="E18" s="12">
        <v>275.7</v>
      </c>
      <c r="F18" s="13">
        <v>290.8</v>
      </c>
      <c r="G18" s="13">
        <v>274.60000000000002</v>
      </c>
      <c r="H18" s="13">
        <v>268.5</v>
      </c>
      <c r="I18" s="24">
        <v>250.8</v>
      </c>
      <c r="J18" s="24">
        <v>258.5</v>
      </c>
      <c r="K18" s="24">
        <v>259.7</v>
      </c>
      <c r="L18" s="24">
        <v>279.2</v>
      </c>
      <c r="M18" s="9">
        <v>145.19999999999999</v>
      </c>
      <c r="N18" s="9">
        <v>275.8</v>
      </c>
      <c r="O18" s="12">
        <v>149.1</v>
      </c>
      <c r="P18" s="13">
        <v>289.10000000000002</v>
      </c>
      <c r="Q18" s="13">
        <v>444.1</v>
      </c>
      <c r="R18" s="13">
        <v>432</v>
      </c>
      <c r="S18" s="24">
        <v>255.8</v>
      </c>
      <c r="T18" s="24">
        <v>193.6</v>
      </c>
      <c r="U18" s="24">
        <v>185.2</v>
      </c>
      <c r="V18" s="24">
        <v>502</v>
      </c>
      <c r="W18" s="10">
        <f>M18/C18*1000</f>
        <v>644.76021314387208</v>
      </c>
      <c r="X18" s="10">
        <f>N18/D18*1000</f>
        <v>1166.6666666666667</v>
      </c>
      <c r="Y18" s="10">
        <f t="shared" si="2"/>
        <v>540.80522306855278</v>
      </c>
      <c r="Z18" s="10">
        <f t="shared" si="2"/>
        <v>994.15405777166438</v>
      </c>
      <c r="AA18" s="10">
        <f t="shared" si="2"/>
        <v>1617.2614712308812</v>
      </c>
      <c r="AB18" s="10">
        <f t="shared" si="2"/>
        <v>1608.9385474860337</v>
      </c>
      <c r="AC18" s="10">
        <f t="shared" si="2"/>
        <v>1019.9362041467303</v>
      </c>
      <c r="AD18" s="10">
        <f t="shared" si="2"/>
        <v>748.93617021276589</v>
      </c>
      <c r="AE18" s="10">
        <f t="shared" si="2"/>
        <v>713.13053523296105</v>
      </c>
      <c r="AF18" s="10">
        <f t="shared" si="2"/>
        <v>1797.9942693409744</v>
      </c>
    </row>
    <row r="19" spans="1:32" ht="21" customHeight="1">
      <c r="A19" s="22" t="s">
        <v>29</v>
      </c>
      <c r="B19" s="8" t="s">
        <v>19</v>
      </c>
      <c r="C19" s="9">
        <v>87</v>
      </c>
      <c r="D19" s="9">
        <v>114</v>
      </c>
      <c r="E19" s="12">
        <v>99</v>
      </c>
      <c r="F19" s="13">
        <v>109</v>
      </c>
      <c r="G19" s="13">
        <v>114</v>
      </c>
      <c r="H19" s="13">
        <v>114</v>
      </c>
      <c r="I19" s="14">
        <v>112</v>
      </c>
      <c r="J19" s="14">
        <v>118.5</v>
      </c>
      <c r="K19" s="14">
        <v>123.8</v>
      </c>
      <c r="L19" s="14">
        <v>138.69999999999999</v>
      </c>
      <c r="M19" s="13">
        <v>86</v>
      </c>
      <c r="N19" s="13">
        <v>123</v>
      </c>
      <c r="O19" s="12">
        <v>73</v>
      </c>
      <c r="P19" s="13">
        <v>138</v>
      </c>
      <c r="Q19" s="13">
        <v>130</v>
      </c>
      <c r="R19" s="13">
        <v>139</v>
      </c>
      <c r="S19" s="14">
        <v>124</v>
      </c>
      <c r="T19" s="14">
        <v>119</v>
      </c>
      <c r="U19" s="14">
        <v>125</v>
      </c>
      <c r="V19" s="14">
        <v>171</v>
      </c>
      <c r="W19" s="10">
        <f>M19/C19*1000</f>
        <v>988.50574712643675</v>
      </c>
      <c r="X19" s="10">
        <f t="shared" si="2"/>
        <v>1078.9473684210527</v>
      </c>
      <c r="Y19" s="10">
        <f t="shared" si="2"/>
        <v>737.3737373737373</v>
      </c>
      <c r="Z19" s="10">
        <f t="shared" si="2"/>
        <v>1266.0550458715595</v>
      </c>
      <c r="AA19" s="10">
        <f t="shared" si="2"/>
        <v>1140.3508771929824</v>
      </c>
      <c r="AB19" s="10">
        <f t="shared" si="2"/>
        <v>1219.2982456140351</v>
      </c>
      <c r="AC19" s="10">
        <f t="shared" si="2"/>
        <v>1107.1428571428571</v>
      </c>
      <c r="AD19" s="10">
        <f t="shared" si="2"/>
        <v>1004.2194092827003</v>
      </c>
      <c r="AE19" s="10">
        <f t="shared" si="2"/>
        <v>1009.6930533117932</v>
      </c>
      <c r="AF19" s="10">
        <f t="shared" si="2"/>
        <v>1232.8767123287671</v>
      </c>
    </row>
    <row r="20" spans="1:32" ht="21" customHeight="1">
      <c r="A20" s="22" t="s">
        <v>30</v>
      </c>
      <c r="B20" s="8" t="s">
        <v>19</v>
      </c>
      <c r="C20" s="9">
        <v>239.6</v>
      </c>
      <c r="D20" s="9">
        <v>255.8</v>
      </c>
      <c r="E20" s="12">
        <v>252.1</v>
      </c>
      <c r="F20" s="13">
        <v>255.9</v>
      </c>
      <c r="G20" s="13">
        <v>259.89999999999998</v>
      </c>
      <c r="H20" s="13">
        <v>246.1</v>
      </c>
      <c r="I20" s="14">
        <v>251.1</v>
      </c>
      <c r="J20" s="14">
        <v>247.8</v>
      </c>
      <c r="K20" s="14">
        <v>263.8</v>
      </c>
      <c r="L20" s="14">
        <v>264.5</v>
      </c>
      <c r="M20" s="13">
        <v>364.1</v>
      </c>
      <c r="N20" s="13">
        <v>436.5</v>
      </c>
      <c r="O20" s="12">
        <v>500</v>
      </c>
      <c r="P20" s="13">
        <v>443.5</v>
      </c>
      <c r="Q20" s="13">
        <v>482.6</v>
      </c>
      <c r="R20" s="13">
        <v>330.3</v>
      </c>
      <c r="S20" s="14">
        <v>392.8</v>
      </c>
      <c r="T20" s="14">
        <v>435.5</v>
      </c>
      <c r="U20" s="14">
        <v>494.7</v>
      </c>
      <c r="V20" s="14">
        <v>485.9</v>
      </c>
      <c r="W20" s="10">
        <f>M20/C20*1000</f>
        <v>1519.6160267111854</v>
      </c>
      <c r="X20" s="10">
        <f t="shared" si="2"/>
        <v>1706.4112587959341</v>
      </c>
      <c r="Y20" s="10">
        <f t="shared" si="2"/>
        <v>1983.3399444664817</v>
      </c>
      <c r="Z20" s="10">
        <f t="shared" si="2"/>
        <v>1733.0988667448221</v>
      </c>
      <c r="AA20" s="10">
        <f t="shared" si="2"/>
        <v>1856.8680261639095</v>
      </c>
      <c r="AB20" s="10">
        <f t="shared" si="2"/>
        <v>1342.1373425436816</v>
      </c>
      <c r="AC20" s="10">
        <f t="shared" si="2"/>
        <v>1564.3170051772204</v>
      </c>
      <c r="AD20" s="10">
        <f t="shared" si="2"/>
        <v>1757.4656981436642</v>
      </c>
      <c r="AE20" s="10">
        <f t="shared" si="2"/>
        <v>1875.2843062926459</v>
      </c>
      <c r="AF20" s="10">
        <f t="shared" si="2"/>
        <v>1837.0510396975424</v>
      </c>
    </row>
    <row r="21" spans="1:32" ht="21" customHeight="1">
      <c r="A21" s="22" t="s">
        <v>31</v>
      </c>
      <c r="B21" s="8" t="s">
        <v>19</v>
      </c>
      <c r="C21" s="9">
        <v>240.5</v>
      </c>
      <c r="D21" s="9">
        <v>251</v>
      </c>
      <c r="E21" s="12">
        <v>244.6</v>
      </c>
      <c r="F21" s="13">
        <v>256.3</v>
      </c>
      <c r="G21" s="13">
        <v>269.39999999999998</v>
      </c>
      <c r="H21" s="13">
        <v>282.2</v>
      </c>
      <c r="I21" s="14">
        <v>276.3</v>
      </c>
      <c r="J21" s="14">
        <v>267.10000000000002</v>
      </c>
      <c r="K21" s="14">
        <v>267</v>
      </c>
      <c r="L21" s="14">
        <v>283</v>
      </c>
      <c r="M21" s="13">
        <v>221.8</v>
      </c>
      <c r="N21" s="13">
        <v>190.8</v>
      </c>
      <c r="O21" s="12">
        <v>325.60000000000002</v>
      </c>
      <c r="P21" s="13">
        <v>363</v>
      </c>
      <c r="Q21" s="13">
        <v>366.3</v>
      </c>
      <c r="R21" s="13">
        <v>363.3</v>
      </c>
      <c r="S21" s="14">
        <v>380.3</v>
      </c>
      <c r="T21" s="14">
        <v>315.8</v>
      </c>
      <c r="U21" s="14">
        <v>303.60000000000002</v>
      </c>
      <c r="V21" s="14">
        <v>373.5</v>
      </c>
      <c r="W21" s="10">
        <f>M21/C21*1000</f>
        <v>922.24532224532231</v>
      </c>
      <c r="X21" s="10">
        <f t="shared" si="2"/>
        <v>760.1593625498009</v>
      </c>
      <c r="Y21" s="10">
        <f t="shared" si="2"/>
        <v>1331.152902698283</v>
      </c>
      <c r="Z21" s="10">
        <f t="shared" si="2"/>
        <v>1416.3090128755364</v>
      </c>
      <c r="AA21" s="10">
        <f t="shared" si="2"/>
        <v>1359.6881959910913</v>
      </c>
      <c r="AB21" s="10">
        <f t="shared" si="2"/>
        <v>1287.384833451453</v>
      </c>
      <c r="AC21" s="10">
        <f t="shared" si="2"/>
        <v>1376.4024610930148</v>
      </c>
      <c r="AD21" s="10">
        <f t="shared" si="2"/>
        <v>1182.3287158367652</v>
      </c>
      <c r="AE21" s="10">
        <f t="shared" si="2"/>
        <v>1137.0786516853932</v>
      </c>
      <c r="AF21" s="10">
        <f t="shared" si="2"/>
        <v>1319.7879858657245</v>
      </c>
    </row>
    <row r="22" spans="1:32" ht="21" customHeight="1">
      <c r="A22" s="61" t="s">
        <v>32</v>
      </c>
      <c r="B22" s="8" t="s">
        <v>19</v>
      </c>
      <c r="C22" s="12">
        <v>15.2</v>
      </c>
      <c r="D22" s="12">
        <v>40</v>
      </c>
      <c r="E22" s="12">
        <v>56</v>
      </c>
      <c r="F22" s="12">
        <v>55.9</v>
      </c>
      <c r="G22" s="12">
        <v>63.6</v>
      </c>
      <c r="H22" s="12">
        <v>80.3</v>
      </c>
      <c r="I22" s="12">
        <v>119.7</v>
      </c>
      <c r="J22" s="12">
        <v>144.19999999999999</v>
      </c>
      <c r="K22" s="12">
        <v>151.30000000000001</v>
      </c>
      <c r="L22" s="12">
        <v>177.6</v>
      </c>
      <c r="M22" s="12">
        <v>10.5</v>
      </c>
      <c r="N22" s="12">
        <v>75</v>
      </c>
      <c r="O22" s="12">
        <v>120</v>
      </c>
      <c r="P22" s="12">
        <v>104.9</v>
      </c>
      <c r="Q22" s="12">
        <v>205.2</v>
      </c>
      <c r="R22" s="12">
        <v>308.39999999999998</v>
      </c>
      <c r="S22" s="12">
        <v>424.5</v>
      </c>
      <c r="T22" s="12">
        <v>468.1</v>
      </c>
      <c r="U22" s="12">
        <v>412.2</v>
      </c>
      <c r="V22" s="12">
        <v>533.20000000000005</v>
      </c>
      <c r="W22" s="10">
        <f t="shared" ref="W22:W29" si="5">M22/C22*1000</f>
        <v>690.78947368421052</v>
      </c>
      <c r="X22" s="10">
        <f t="shared" si="2"/>
        <v>1875</v>
      </c>
      <c r="Y22" s="10">
        <f t="shared" si="2"/>
        <v>2142.8571428571427</v>
      </c>
      <c r="Z22" s="10">
        <f t="shared" si="2"/>
        <v>1876.5652951699465</v>
      </c>
      <c r="AA22" s="10">
        <f t="shared" si="2"/>
        <v>3226.4150943396226</v>
      </c>
      <c r="AB22" s="10">
        <f t="shared" si="2"/>
        <v>3840.5977584059774</v>
      </c>
      <c r="AC22" s="10">
        <f t="shared" si="2"/>
        <v>3546.3659147869671</v>
      </c>
      <c r="AD22" s="10">
        <f t="shared" si="2"/>
        <v>3246.1858529819701</v>
      </c>
      <c r="AE22" s="10">
        <f t="shared" si="2"/>
        <v>2724.3886318572372</v>
      </c>
      <c r="AF22" s="10">
        <f t="shared" si="2"/>
        <v>3002.2522522522527</v>
      </c>
    </row>
    <row r="23" spans="1:32" ht="21" customHeight="1">
      <c r="A23" s="62"/>
      <c r="B23" s="8" t="s">
        <v>20</v>
      </c>
      <c r="C23" s="9"/>
      <c r="D23" s="9"/>
      <c r="E23" s="12"/>
      <c r="F23" s="13"/>
      <c r="G23" s="13"/>
      <c r="H23" s="13"/>
      <c r="I23" s="14"/>
      <c r="J23" s="14"/>
      <c r="K23" s="14"/>
      <c r="L23" s="14"/>
      <c r="M23" s="13"/>
      <c r="N23" s="13"/>
      <c r="O23" s="12"/>
      <c r="P23" s="13"/>
      <c r="Q23" s="13"/>
      <c r="R23" s="13"/>
      <c r="S23" s="14"/>
      <c r="T23" s="14"/>
      <c r="U23" s="14"/>
      <c r="V23" s="14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21" customHeight="1">
      <c r="A24" s="62"/>
      <c r="B24" s="25" t="s">
        <v>33</v>
      </c>
      <c r="C24" s="26"/>
      <c r="D24" s="26"/>
      <c r="E24" s="12"/>
      <c r="F24" s="13"/>
      <c r="G24" s="13"/>
      <c r="H24" s="13"/>
      <c r="I24" s="14"/>
      <c r="J24" s="14"/>
      <c r="K24" s="14"/>
      <c r="L24" s="14"/>
      <c r="M24" s="13"/>
      <c r="N24" s="13"/>
      <c r="O24" s="12"/>
      <c r="P24" s="13"/>
      <c r="Q24" s="13"/>
      <c r="R24" s="13"/>
      <c r="S24" s="14"/>
      <c r="T24" s="14"/>
      <c r="U24" s="14"/>
      <c r="V24" s="14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1" customHeight="1">
      <c r="A25" s="63"/>
      <c r="B25" s="8" t="s">
        <v>21</v>
      </c>
      <c r="C25" s="14">
        <f>C24+C23+C22</f>
        <v>15.2</v>
      </c>
      <c r="D25" s="14">
        <f t="shared" ref="D25:V25" si="6">D24+D23+D22</f>
        <v>40</v>
      </c>
      <c r="E25" s="14">
        <f t="shared" si="6"/>
        <v>56</v>
      </c>
      <c r="F25" s="14">
        <f t="shared" si="6"/>
        <v>55.9</v>
      </c>
      <c r="G25" s="14">
        <f t="shared" si="6"/>
        <v>63.6</v>
      </c>
      <c r="H25" s="14">
        <f t="shared" si="6"/>
        <v>80.3</v>
      </c>
      <c r="I25" s="14">
        <f t="shared" si="6"/>
        <v>119.7</v>
      </c>
      <c r="J25" s="14">
        <f t="shared" si="6"/>
        <v>144.19999999999999</v>
      </c>
      <c r="K25" s="14">
        <f t="shared" si="6"/>
        <v>151.30000000000001</v>
      </c>
      <c r="L25" s="14">
        <f t="shared" si="6"/>
        <v>177.6</v>
      </c>
      <c r="M25" s="14">
        <f t="shared" si="6"/>
        <v>10.5</v>
      </c>
      <c r="N25" s="14">
        <f t="shared" si="6"/>
        <v>75</v>
      </c>
      <c r="O25" s="14">
        <f t="shared" si="6"/>
        <v>120</v>
      </c>
      <c r="P25" s="14">
        <f t="shared" si="6"/>
        <v>104.9</v>
      </c>
      <c r="Q25" s="14">
        <f t="shared" si="6"/>
        <v>205.2</v>
      </c>
      <c r="R25" s="14">
        <f t="shared" si="6"/>
        <v>308.39999999999998</v>
      </c>
      <c r="S25" s="14">
        <f t="shared" si="6"/>
        <v>424.5</v>
      </c>
      <c r="T25" s="14">
        <f t="shared" si="6"/>
        <v>468.1</v>
      </c>
      <c r="U25" s="14">
        <f t="shared" si="6"/>
        <v>412.2</v>
      </c>
      <c r="V25" s="14">
        <f t="shared" si="6"/>
        <v>533.20000000000005</v>
      </c>
      <c r="W25" s="10">
        <f t="shared" si="5"/>
        <v>690.78947368421052</v>
      </c>
      <c r="X25" s="10">
        <f t="shared" si="2"/>
        <v>1875</v>
      </c>
      <c r="Y25" s="10">
        <f t="shared" si="2"/>
        <v>2142.8571428571427</v>
      </c>
      <c r="Z25" s="10">
        <f t="shared" si="2"/>
        <v>1876.5652951699465</v>
      </c>
      <c r="AA25" s="10">
        <f t="shared" si="2"/>
        <v>3226.4150943396226</v>
      </c>
      <c r="AB25" s="10">
        <f t="shared" si="2"/>
        <v>3840.5977584059774</v>
      </c>
      <c r="AC25" s="10">
        <f t="shared" si="2"/>
        <v>3546.3659147869671</v>
      </c>
      <c r="AD25" s="10">
        <f t="shared" si="2"/>
        <v>3246.1858529819701</v>
      </c>
      <c r="AE25" s="10">
        <f t="shared" si="2"/>
        <v>2724.3886318572372</v>
      </c>
      <c r="AF25" s="10">
        <f t="shared" si="2"/>
        <v>3002.2522522522527</v>
      </c>
    </row>
    <row r="26" spans="1:32" ht="21" customHeight="1">
      <c r="A26" s="22" t="s">
        <v>34</v>
      </c>
      <c r="B26" s="8" t="s">
        <v>19</v>
      </c>
      <c r="C26" s="9">
        <v>559.29999999999995</v>
      </c>
      <c r="D26" s="9">
        <v>598.5</v>
      </c>
      <c r="E26" s="12">
        <v>618.9</v>
      </c>
      <c r="F26" s="13">
        <v>623.29999999999995</v>
      </c>
      <c r="G26" s="13">
        <v>590.6</v>
      </c>
      <c r="H26" s="13">
        <v>596.6</v>
      </c>
      <c r="I26" s="14">
        <v>624.1</v>
      </c>
      <c r="J26" s="14">
        <v>623.79999999999995</v>
      </c>
      <c r="K26" s="14">
        <v>656.7</v>
      </c>
      <c r="L26" s="14">
        <v>648.9</v>
      </c>
      <c r="M26" s="13">
        <v>454.2</v>
      </c>
      <c r="N26" s="13">
        <v>672.1</v>
      </c>
      <c r="O26" s="12">
        <v>350.9</v>
      </c>
      <c r="P26" s="13">
        <v>417.7</v>
      </c>
      <c r="Q26" s="13">
        <v>627</v>
      </c>
      <c r="R26" s="13">
        <v>484.3</v>
      </c>
      <c r="S26" s="14">
        <v>616.1</v>
      </c>
      <c r="T26" s="14">
        <v>431.5</v>
      </c>
      <c r="U26" s="14">
        <v>527</v>
      </c>
      <c r="V26" s="14">
        <v>736.1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1" customHeight="1">
      <c r="A27" s="27" t="s">
        <v>35</v>
      </c>
      <c r="B27" s="8" t="s">
        <v>19</v>
      </c>
      <c r="C27" s="12">
        <v>38.1</v>
      </c>
      <c r="D27" s="12">
        <v>39.799999999999997</v>
      </c>
      <c r="E27" s="12">
        <v>37.299999999999997</v>
      </c>
      <c r="F27" s="12">
        <v>54.3</v>
      </c>
      <c r="G27" s="12">
        <v>41.7</v>
      </c>
      <c r="H27" s="12">
        <v>26.1</v>
      </c>
      <c r="I27" s="12">
        <v>21.2</v>
      </c>
      <c r="J27" s="12">
        <v>46.1</v>
      </c>
      <c r="K27" s="12">
        <v>49.3</v>
      </c>
      <c r="L27" s="12">
        <v>61.2</v>
      </c>
      <c r="M27" s="12">
        <v>47</v>
      </c>
      <c r="N27" s="12">
        <v>52.1</v>
      </c>
      <c r="O27" s="12">
        <v>51.5</v>
      </c>
      <c r="P27" s="12">
        <v>57.5</v>
      </c>
      <c r="Q27" s="12">
        <v>41.6</v>
      </c>
      <c r="R27" s="12">
        <v>18.2</v>
      </c>
      <c r="S27" s="12">
        <v>15.8</v>
      </c>
      <c r="T27" s="12">
        <v>39.1</v>
      </c>
      <c r="U27" s="12">
        <v>41.7</v>
      </c>
      <c r="V27" s="12">
        <v>88.7</v>
      </c>
      <c r="W27" s="10">
        <f t="shared" si="5"/>
        <v>1233.5958005249342</v>
      </c>
      <c r="X27" s="10">
        <f t="shared" si="2"/>
        <v>1309.0452261306534</v>
      </c>
      <c r="Y27" s="10">
        <f t="shared" si="2"/>
        <v>1380.6970509383377</v>
      </c>
      <c r="Z27" s="10">
        <f t="shared" si="2"/>
        <v>1058.9318600368324</v>
      </c>
      <c r="AA27" s="10">
        <f t="shared" si="2"/>
        <v>997.60191846522787</v>
      </c>
      <c r="AB27" s="10">
        <f t="shared" si="2"/>
        <v>697.31800766283516</v>
      </c>
      <c r="AC27" s="10">
        <f t="shared" si="2"/>
        <v>745.28301886792462</v>
      </c>
      <c r="AD27" s="10">
        <f t="shared" si="2"/>
        <v>848.15618221258137</v>
      </c>
      <c r="AE27" s="10">
        <f t="shared" si="2"/>
        <v>845.84178498985807</v>
      </c>
      <c r="AF27" s="10">
        <f t="shared" si="2"/>
        <v>1449.3464052287582</v>
      </c>
    </row>
    <row r="28" spans="1:32" ht="21" customHeight="1">
      <c r="A28" s="28"/>
      <c r="B28" s="8" t="s">
        <v>20</v>
      </c>
      <c r="C28" s="9"/>
      <c r="D28" s="9"/>
      <c r="E28" s="12"/>
      <c r="F28" s="13"/>
      <c r="G28" s="13"/>
      <c r="H28" s="13"/>
      <c r="I28" s="14"/>
      <c r="J28" s="14"/>
      <c r="K28" s="14"/>
      <c r="L28" s="14"/>
      <c r="M28" s="13"/>
      <c r="N28" s="13"/>
      <c r="O28" s="12"/>
      <c r="P28" s="13"/>
      <c r="Q28" s="13"/>
      <c r="R28" s="13"/>
      <c r="S28" s="14"/>
      <c r="T28" s="14"/>
      <c r="U28" s="14"/>
      <c r="V28" s="14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1" customHeight="1">
      <c r="A29" s="29"/>
      <c r="B29" s="16" t="s">
        <v>21</v>
      </c>
      <c r="C29" s="14">
        <f>C28+C27</f>
        <v>38.1</v>
      </c>
      <c r="D29" s="14">
        <f t="shared" ref="D29:V29" si="7">D28+D27</f>
        <v>39.799999999999997</v>
      </c>
      <c r="E29" s="14">
        <f t="shared" si="7"/>
        <v>37.299999999999997</v>
      </c>
      <c r="F29" s="14">
        <f t="shared" si="7"/>
        <v>54.3</v>
      </c>
      <c r="G29" s="14">
        <f t="shared" si="7"/>
        <v>41.7</v>
      </c>
      <c r="H29" s="14">
        <f t="shared" si="7"/>
        <v>26.1</v>
      </c>
      <c r="I29" s="14">
        <f t="shared" si="7"/>
        <v>21.2</v>
      </c>
      <c r="J29" s="14">
        <f t="shared" si="7"/>
        <v>46.1</v>
      </c>
      <c r="K29" s="14">
        <f t="shared" si="7"/>
        <v>49.3</v>
      </c>
      <c r="L29" s="14">
        <f t="shared" si="7"/>
        <v>61.2</v>
      </c>
      <c r="M29" s="14">
        <f t="shared" si="7"/>
        <v>47</v>
      </c>
      <c r="N29" s="14">
        <f t="shared" si="7"/>
        <v>52.1</v>
      </c>
      <c r="O29" s="14">
        <f t="shared" si="7"/>
        <v>51.5</v>
      </c>
      <c r="P29" s="14">
        <f t="shared" si="7"/>
        <v>57.5</v>
      </c>
      <c r="Q29" s="14">
        <f t="shared" si="7"/>
        <v>41.6</v>
      </c>
      <c r="R29" s="14">
        <f t="shared" si="7"/>
        <v>18.2</v>
      </c>
      <c r="S29" s="14">
        <f t="shared" si="7"/>
        <v>15.8</v>
      </c>
      <c r="T29" s="14">
        <f t="shared" si="7"/>
        <v>39.1</v>
      </c>
      <c r="U29" s="14">
        <f t="shared" si="7"/>
        <v>41.7</v>
      </c>
      <c r="V29" s="14">
        <f t="shared" si="7"/>
        <v>88.7</v>
      </c>
      <c r="W29" s="10">
        <f t="shared" si="5"/>
        <v>1233.5958005249342</v>
      </c>
      <c r="X29" s="10">
        <f t="shared" si="2"/>
        <v>1309.0452261306534</v>
      </c>
      <c r="Y29" s="10">
        <f t="shared" si="2"/>
        <v>1380.6970509383377</v>
      </c>
      <c r="Z29" s="10">
        <f t="shared" si="2"/>
        <v>1058.9318600368324</v>
      </c>
      <c r="AA29" s="10">
        <f t="shared" si="2"/>
        <v>997.60191846522787</v>
      </c>
      <c r="AB29" s="10">
        <f t="shared" si="2"/>
        <v>697.31800766283516</v>
      </c>
      <c r="AC29" s="10">
        <f t="shared" si="2"/>
        <v>745.28301886792462</v>
      </c>
      <c r="AD29" s="10">
        <f t="shared" si="2"/>
        <v>848.15618221258137</v>
      </c>
      <c r="AE29" s="10">
        <f t="shared" si="2"/>
        <v>845.84178498985807</v>
      </c>
      <c r="AF29" s="10">
        <f t="shared" si="2"/>
        <v>1449.3464052287582</v>
      </c>
    </row>
    <row r="30" spans="1:32" ht="21" customHeight="1">
      <c r="A30" s="30" t="s">
        <v>36</v>
      </c>
      <c r="B30" s="8" t="s">
        <v>19</v>
      </c>
      <c r="C30" s="9">
        <v>7.6</v>
      </c>
      <c r="D30" s="9">
        <v>5</v>
      </c>
      <c r="E30" s="12">
        <v>7.5</v>
      </c>
      <c r="F30" s="13">
        <v>6.3</v>
      </c>
      <c r="G30" s="13">
        <v>4.2</v>
      </c>
      <c r="H30" s="13">
        <v>6.6</v>
      </c>
      <c r="I30" s="14">
        <v>14</v>
      </c>
      <c r="J30" s="14">
        <v>9.3000000000000007</v>
      </c>
      <c r="K30" s="14">
        <v>12.6</v>
      </c>
      <c r="L30" s="14">
        <v>10.9</v>
      </c>
      <c r="M30" s="13">
        <v>33.799999999999997</v>
      </c>
      <c r="N30" s="13">
        <v>5</v>
      </c>
      <c r="O30" s="12">
        <v>18.7</v>
      </c>
      <c r="P30" s="13">
        <v>12.8</v>
      </c>
      <c r="Q30" s="13">
        <v>6.8</v>
      </c>
      <c r="R30" s="13">
        <v>17.100000000000001</v>
      </c>
      <c r="S30" s="14">
        <v>22</v>
      </c>
      <c r="T30" s="14">
        <v>27.2</v>
      </c>
      <c r="U30" s="14">
        <v>22.3</v>
      </c>
      <c r="V30" s="14">
        <v>23.6</v>
      </c>
      <c r="W30" s="10">
        <f>M30/C30*1000</f>
        <v>4447.3684210526308</v>
      </c>
      <c r="X30" s="10">
        <f t="shared" si="2"/>
        <v>1000</v>
      </c>
      <c r="Y30" s="10">
        <f t="shared" si="2"/>
        <v>2493.333333333333</v>
      </c>
      <c r="Z30" s="10">
        <f t="shared" si="2"/>
        <v>2031.746031746032</v>
      </c>
      <c r="AA30" s="10">
        <f t="shared" si="2"/>
        <v>1619.0476190476188</v>
      </c>
      <c r="AB30" s="10">
        <f t="shared" si="2"/>
        <v>2590.9090909090914</v>
      </c>
      <c r="AC30" s="10">
        <f t="shared" si="2"/>
        <v>1571.4285714285713</v>
      </c>
      <c r="AD30" s="10">
        <f t="shared" si="2"/>
        <v>2924.7311827956987</v>
      </c>
      <c r="AE30" s="10">
        <f t="shared" si="2"/>
        <v>1769.8412698412701</v>
      </c>
      <c r="AF30" s="10">
        <f t="shared" si="2"/>
        <v>2165.1376146788989</v>
      </c>
    </row>
    <row r="31" spans="1:32" ht="21" customHeight="1">
      <c r="A31" s="30" t="s">
        <v>37</v>
      </c>
      <c r="B31" s="8" t="s">
        <v>19</v>
      </c>
      <c r="C31" s="9"/>
      <c r="D31" s="9"/>
      <c r="E31" s="12"/>
      <c r="F31" s="13"/>
      <c r="G31" s="13">
        <v>15</v>
      </c>
      <c r="H31" s="13">
        <v>14.9</v>
      </c>
      <c r="I31" s="14">
        <v>15</v>
      </c>
      <c r="J31" s="14">
        <v>15.6</v>
      </c>
      <c r="K31" s="14">
        <v>18</v>
      </c>
      <c r="L31" s="14">
        <v>16.2</v>
      </c>
      <c r="M31" s="13"/>
      <c r="N31" s="13"/>
      <c r="O31" s="12"/>
      <c r="P31" s="13"/>
      <c r="Q31" s="13">
        <v>7.1</v>
      </c>
      <c r="R31" s="13">
        <v>7.5</v>
      </c>
      <c r="S31" s="14">
        <v>8</v>
      </c>
      <c r="T31" s="14">
        <v>9.4</v>
      </c>
      <c r="U31" s="14">
        <v>12.6</v>
      </c>
      <c r="V31" s="14">
        <v>11.3</v>
      </c>
      <c r="W31" s="10"/>
      <c r="X31" s="10"/>
      <c r="Y31" s="10"/>
      <c r="Z31" s="10"/>
      <c r="AA31" s="10">
        <f t="shared" ref="AA31:AF31" si="8">Q31/G31*1000</f>
        <v>473.33333333333331</v>
      </c>
      <c r="AB31" s="10">
        <f t="shared" si="8"/>
        <v>503.35570469798654</v>
      </c>
      <c r="AC31" s="10">
        <f t="shared" si="8"/>
        <v>533.33333333333337</v>
      </c>
      <c r="AD31" s="10">
        <f t="shared" si="8"/>
        <v>602.56410256410265</v>
      </c>
      <c r="AE31" s="10">
        <f t="shared" si="8"/>
        <v>700</v>
      </c>
      <c r="AF31" s="10">
        <f t="shared" si="8"/>
        <v>697.53086419753095</v>
      </c>
    </row>
    <row r="32" spans="1:32" ht="21" customHeight="1">
      <c r="A32" s="31"/>
      <c r="B32" s="32"/>
      <c r="C32" s="33"/>
      <c r="D32" s="33"/>
      <c r="E32" s="34"/>
      <c r="F32" s="33"/>
      <c r="G32" s="33"/>
      <c r="H32" s="33"/>
      <c r="I32" s="33"/>
      <c r="M32" s="35"/>
      <c r="N32" s="35"/>
      <c r="O32" s="33"/>
      <c r="P32" s="33"/>
      <c r="Q32" s="36"/>
      <c r="R32" s="33"/>
      <c r="S32" s="33"/>
      <c r="Y32" s="33"/>
      <c r="Z32" s="35"/>
      <c r="AA32" s="35"/>
      <c r="AD32" s="35" t="s">
        <v>38</v>
      </c>
      <c r="AE32" s="37"/>
      <c r="AF32" s="37"/>
    </row>
    <row r="33" spans="1:32" ht="21" customHeight="1">
      <c r="A33" s="28" t="s">
        <v>39</v>
      </c>
      <c r="B33" s="8" t="s">
        <v>19</v>
      </c>
      <c r="C33" s="12"/>
      <c r="D33" s="12"/>
      <c r="E33" s="12"/>
      <c r="F33" s="12"/>
      <c r="G33" s="12">
        <v>0.6</v>
      </c>
      <c r="H33" s="12">
        <v>0.8</v>
      </c>
      <c r="I33" s="12">
        <v>3.2</v>
      </c>
      <c r="J33" s="12">
        <v>2.8</v>
      </c>
      <c r="K33" s="12">
        <v>2.7</v>
      </c>
      <c r="L33" s="12">
        <v>3.7</v>
      </c>
      <c r="M33" s="12"/>
      <c r="N33" s="12"/>
      <c r="O33" s="12"/>
      <c r="P33" s="12"/>
      <c r="Q33" s="12">
        <v>0.3</v>
      </c>
      <c r="R33" s="12">
        <v>0.5</v>
      </c>
      <c r="S33" s="12">
        <v>4.3</v>
      </c>
      <c r="T33" s="12">
        <v>6.2</v>
      </c>
      <c r="U33" s="12">
        <v>4.7</v>
      </c>
      <c r="V33" s="12">
        <v>5.7</v>
      </c>
      <c r="W33" s="10"/>
      <c r="X33" s="10"/>
      <c r="Y33" s="10"/>
      <c r="Z33" s="10"/>
      <c r="AA33" s="10">
        <f t="shared" ref="AA33:AF60" si="9">Q33/G33*1000</f>
        <v>500</v>
      </c>
      <c r="AB33" s="10">
        <f t="shared" si="9"/>
        <v>625</v>
      </c>
      <c r="AC33" s="10">
        <f t="shared" si="9"/>
        <v>1343.7499999999998</v>
      </c>
      <c r="AD33" s="10">
        <f t="shared" si="9"/>
        <v>2214.2857142857142</v>
      </c>
      <c r="AE33" s="10">
        <f t="shared" si="9"/>
        <v>1740.7407407407406</v>
      </c>
      <c r="AF33" s="10">
        <f t="shared" si="9"/>
        <v>1540.5405405405406</v>
      </c>
    </row>
    <row r="34" spans="1:32" ht="21" customHeight="1">
      <c r="A34" s="28"/>
      <c r="B34" s="8" t="s">
        <v>20</v>
      </c>
      <c r="C34" s="9"/>
      <c r="D34" s="9"/>
      <c r="E34" s="12"/>
      <c r="F34" s="13"/>
      <c r="G34" s="13"/>
      <c r="H34" s="13"/>
      <c r="I34" s="14"/>
      <c r="J34" s="14"/>
      <c r="K34" s="14"/>
      <c r="L34" s="14"/>
      <c r="M34" s="13"/>
      <c r="N34" s="13"/>
      <c r="O34" s="12"/>
      <c r="P34" s="13"/>
      <c r="Q34" s="13"/>
      <c r="R34" s="13"/>
      <c r="S34" s="14"/>
      <c r="T34" s="14"/>
      <c r="U34" s="14"/>
      <c r="V34" s="14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1" customHeight="1">
      <c r="A35" s="29"/>
      <c r="B35" s="16" t="s">
        <v>21</v>
      </c>
      <c r="C35" s="14">
        <f>C34+C33</f>
        <v>0</v>
      </c>
      <c r="D35" s="14">
        <f t="shared" ref="D35:V35" si="10">D34+D33</f>
        <v>0</v>
      </c>
      <c r="E35" s="14">
        <f t="shared" si="10"/>
        <v>0</v>
      </c>
      <c r="F35" s="14">
        <f t="shared" si="10"/>
        <v>0</v>
      </c>
      <c r="G35" s="14">
        <f t="shared" si="10"/>
        <v>0.6</v>
      </c>
      <c r="H35" s="14">
        <f t="shared" si="10"/>
        <v>0.8</v>
      </c>
      <c r="I35" s="14">
        <f t="shared" si="10"/>
        <v>3.2</v>
      </c>
      <c r="J35" s="14">
        <f t="shared" si="10"/>
        <v>2.8</v>
      </c>
      <c r="K35" s="14">
        <f t="shared" si="10"/>
        <v>2.7</v>
      </c>
      <c r="L35" s="14">
        <f t="shared" si="10"/>
        <v>3.7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14">
        <f t="shared" si="10"/>
        <v>0</v>
      </c>
      <c r="Q35" s="14">
        <f t="shared" si="10"/>
        <v>0.3</v>
      </c>
      <c r="R35" s="14">
        <f t="shared" si="10"/>
        <v>0.5</v>
      </c>
      <c r="S35" s="14">
        <f t="shared" si="10"/>
        <v>4.3</v>
      </c>
      <c r="T35" s="14">
        <f t="shared" si="10"/>
        <v>6.2</v>
      </c>
      <c r="U35" s="14">
        <f t="shared" si="10"/>
        <v>4.7</v>
      </c>
      <c r="V35" s="14">
        <f t="shared" si="10"/>
        <v>5.7</v>
      </c>
      <c r="W35" s="10"/>
      <c r="X35" s="10"/>
      <c r="Y35" s="10"/>
      <c r="Z35" s="10"/>
      <c r="AA35" s="10">
        <f t="shared" si="9"/>
        <v>500</v>
      </c>
      <c r="AB35" s="10">
        <f t="shared" si="9"/>
        <v>625</v>
      </c>
      <c r="AC35" s="10">
        <f t="shared" si="9"/>
        <v>1343.7499999999998</v>
      </c>
      <c r="AD35" s="10">
        <f t="shared" si="9"/>
        <v>2214.2857142857142</v>
      </c>
      <c r="AE35" s="10">
        <f t="shared" si="9"/>
        <v>1740.7407407407406</v>
      </c>
      <c r="AF35" s="10">
        <f t="shared" si="9"/>
        <v>1540.5405405405406</v>
      </c>
    </row>
    <row r="36" spans="1:32" ht="21" customHeight="1">
      <c r="A36" s="30" t="s">
        <v>40</v>
      </c>
      <c r="B36" s="8" t="s">
        <v>19</v>
      </c>
      <c r="C36" s="9"/>
      <c r="D36" s="9"/>
      <c r="E36" s="12"/>
      <c r="F36" s="13"/>
      <c r="G36" s="13"/>
      <c r="H36" s="13"/>
      <c r="I36" s="14">
        <v>10</v>
      </c>
      <c r="J36" s="14">
        <v>10.199999999999999</v>
      </c>
      <c r="K36" s="14">
        <v>10.3</v>
      </c>
      <c r="L36" s="14">
        <v>10.5</v>
      </c>
      <c r="M36" s="13"/>
      <c r="N36" s="13"/>
      <c r="O36" s="12"/>
      <c r="P36" s="13"/>
      <c r="Q36" s="13"/>
      <c r="R36" s="13"/>
      <c r="S36" s="14">
        <v>6.3</v>
      </c>
      <c r="T36" s="14">
        <v>6.1</v>
      </c>
      <c r="U36" s="14">
        <v>6.2</v>
      </c>
      <c r="V36" s="14">
        <v>6.3</v>
      </c>
      <c r="W36" s="10"/>
      <c r="X36" s="10"/>
      <c r="Y36" s="10"/>
      <c r="Z36" s="10"/>
      <c r="AA36" s="10"/>
      <c r="AB36" s="10"/>
      <c r="AC36" s="10">
        <f t="shared" si="9"/>
        <v>630</v>
      </c>
      <c r="AD36" s="10">
        <f t="shared" si="9"/>
        <v>598.03921568627447</v>
      </c>
      <c r="AE36" s="10">
        <f t="shared" si="9"/>
        <v>601.94174757281553</v>
      </c>
      <c r="AF36" s="10">
        <f t="shared" si="9"/>
        <v>600</v>
      </c>
    </row>
    <row r="37" spans="1:32" ht="21" customHeight="1">
      <c r="A37" s="7" t="s">
        <v>41</v>
      </c>
      <c r="B37" s="8" t="s">
        <v>19</v>
      </c>
      <c r="C37" s="12">
        <v>52.9</v>
      </c>
      <c r="D37" s="12">
        <v>63.2</v>
      </c>
      <c r="E37" s="12">
        <v>65.2</v>
      </c>
      <c r="F37" s="12">
        <v>72</v>
      </c>
      <c r="G37" s="12">
        <v>72.3</v>
      </c>
      <c r="H37" s="12">
        <v>74.8</v>
      </c>
      <c r="I37" s="12">
        <v>77.599999999999994</v>
      </c>
      <c r="J37" s="12">
        <v>85</v>
      </c>
      <c r="K37" s="12">
        <v>96.9</v>
      </c>
      <c r="L37" s="12">
        <v>118.6</v>
      </c>
      <c r="M37" s="12">
        <v>49.4</v>
      </c>
      <c r="N37" s="12">
        <v>51.2</v>
      </c>
      <c r="O37" s="12">
        <v>54</v>
      </c>
      <c r="P37" s="12">
        <v>60.8</v>
      </c>
      <c r="Q37" s="12">
        <v>59.3</v>
      </c>
      <c r="R37" s="12">
        <v>63.1</v>
      </c>
      <c r="S37" s="12">
        <v>60.8</v>
      </c>
      <c r="T37" s="12">
        <v>69.7</v>
      </c>
      <c r="U37" s="12">
        <v>74.3</v>
      </c>
      <c r="V37" s="12">
        <v>116.8</v>
      </c>
      <c r="W37" s="10">
        <f t="shared" ref="W37:X55" si="11">M37/C37*1000</f>
        <v>933.83742911153126</v>
      </c>
      <c r="X37" s="10">
        <f>N37/D37*1000</f>
        <v>810.12658227848101</v>
      </c>
      <c r="Y37" s="10">
        <f t="shared" ref="Y37:Z60" si="12">O37/E37*1000</f>
        <v>828.22085889570553</v>
      </c>
      <c r="Z37" s="10">
        <f t="shared" si="12"/>
        <v>844.44444444444446</v>
      </c>
      <c r="AA37" s="10">
        <f t="shared" si="9"/>
        <v>820.19363762102353</v>
      </c>
      <c r="AB37" s="10">
        <f t="shared" si="9"/>
        <v>843.5828877005348</v>
      </c>
      <c r="AC37" s="10">
        <f t="shared" si="9"/>
        <v>783.5051546391752</v>
      </c>
      <c r="AD37" s="10">
        <f t="shared" si="9"/>
        <v>820.00000000000011</v>
      </c>
      <c r="AE37" s="10">
        <f t="shared" si="9"/>
        <v>766.76986584107317</v>
      </c>
      <c r="AF37" s="10">
        <f t="shared" si="9"/>
        <v>984.82293423271506</v>
      </c>
    </row>
    <row r="38" spans="1:32" ht="21" customHeight="1">
      <c r="A38" s="11"/>
      <c r="B38" s="8" t="s">
        <v>20</v>
      </c>
      <c r="C38" s="9"/>
      <c r="D38" s="9"/>
      <c r="E38" s="12"/>
      <c r="F38" s="13"/>
      <c r="G38" s="13"/>
      <c r="H38" s="13"/>
      <c r="I38" s="14"/>
      <c r="J38" s="14"/>
      <c r="K38" s="14"/>
      <c r="L38" s="14"/>
      <c r="M38" s="13"/>
      <c r="N38" s="13"/>
      <c r="O38" s="12"/>
      <c r="P38" s="13"/>
      <c r="Q38" s="13"/>
      <c r="R38" s="13"/>
      <c r="S38" s="14"/>
      <c r="T38" s="14"/>
      <c r="U38" s="14"/>
      <c r="V38" s="14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1" customHeight="1">
      <c r="A39" s="15"/>
      <c r="B39" s="16" t="s">
        <v>21</v>
      </c>
      <c r="C39" s="14">
        <f>C38+C37</f>
        <v>52.9</v>
      </c>
      <c r="D39" s="14">
        <f t="shared" ref="D39:V39" si="13">D38+D37</f>
        <v>63.2</v>
      </c>
      <c r="E39" s="14">
        <f t="shared" si="13"/>
        <v>65.2</v>
      </c>
      <c r="F39" s="14">
        <f t="shared" si="13"/>
        <v>72</v>
      </c>
      <c r="G39" s="14">
        <f t="shared" si="13"/>
        <v>72.3</v>
      </c>
      <c r="H39" s="14">
        <f t="shared" si="13"/>
        <v>74.8</v>
      </c>
      <c r="I39" s="14">
        <f t="shared" si="13"/>
        <v>77.599999999999994</v>
      </c>
      <c r="J39" s="14">
        <f t="shared" si="13"/>
        <v>85</v>
      </c>
      <c r="K39" s="14">
        <f t="shared" si="13"/>
        <v>96.9</v>
      </c>
      <c r="L39" s="14">
        <f t="shared" si="13"/>
        <v>118.6</v>
      </c>
      <c r="M39" s="14">
        <f t="shared" si="13"/>
        <v>49.4</v>
      </c>
      <c r="N39" s="14">
        <f t="shared" si="13"/>
        <v>51.2</v>
      </c>
      <c r="O39" s="14">
        <f t="shared" si="13"/>
        <v>54</v>
      </c>
      <c r="P39" s="14">
        <f t="shared" si="13"/>
        <v>60.8</v>
      </c>
      <c r="Q39" s="14">
        <f t="shared" si="13"/>
        <v>59.3</v>
      </c>
      <c r="R39" s="14">
        <f t="shared" si="13"/>
        <v>63.1</v>
      </c>
      <c r="S39" s="14">
        <f t="shared" si="13"/>
        <v>60.8</v>
      </c>
      <c r="T39" s="14">
        <f t="shared" si="13"/>
        <v>69.7</v>
      </c>
      <c r="U39" s="14">
        <f t="shared" si="13"/>
        <v>74.3</v>
      </c>
      <c r="V39" s="14">
        <f t="shared" si="13"/>
        <v>116.8</v>
      </c>
      <c r="W39" s="10">
        <f t="shared" si="11"/>
        <v>933.83742911153126</v>
      </c>
      <c r="X39" s="10">
        <f>N39/D39*1000</f>
        <v>810.12658227848101</v>
      </c>
      <c r="Y39" s="10">
        <f t="shared" si="12"/>
        <v>828.22085889570553</v>
      </c>
      <c r="Z39" s="10">
        <f t="shared" si="12"/>
        <v>844.44444444444446</v>
      </c>
      <c r="AA39" s="10">
        <f t="shared" si="9"/>
        <v>820.19363762102353</v>
      </c>
      <c r="AB39" s="10">
        <f t="shared" si="9"/>
        <v>843.5828877005348</v>
      </c>
      <c r="AC39" s="10">
        <f t="shared" si="9"/>
        <v>783.5051546391752</v>
      </c>
      <c r="AD39" s="10">
        <f t="shared" si="9"/>
        <v>820.00000000000011</v>
      </c>
      <c r="AE39" s="10">
        <f t="shared" si="9"/>
        <v>766.76986584107317</v>
      </c>
      <c r="AF39" s="10">
        <f t="shared" si="9"/>
        <v>984.82293423271506</v>
      </c>
    </row>
    <row r="40" spans="1:32" ht="21" customHeight="1">
      <c r="A40" s="22" t="s">
        <v>42</v>
      </c>
      <c r="B40" s="8" t="s">
        <v>19</v>
      </c>
      <c r="C40" s="9">
        <v>444</v>
      </c>
      <c r="D40" s="9">
        <v>476</v>
      </c>
      <c r="E40" s="12">
        <v>481</v>
      </c>
      <c r="F40" s="13">
        <v>562.9</v>
      </c>
      <c r="G40" s="13">
        <v>554.6</v>
      </c>
      <c r="H40" s="13">
        <v>547.6</v>
      </c>
      <c r="I40" s="14">
        <v>561.70000000000005</v>
      </c>
      <c r="J40" s="14">
        <v>567.20000000000005</v>
      </c>
      <c r="K40" s="14">
        <v>522</v>
      </c>
      <c r="L40" s="14">
        <v>577.29999999999995</v>
      </c>
      <c r="M40" s="13">
        <v>614</v>
      </c>
      <c r="N40" s="13">
        <v>774</v>
      </c>
      <c r="O40" s="12">
        <v>750</v>
      </c>
      <c r="P40" s="13">
        <v>826.8</v>
      </c>
      <c r="Q40" s="13">
        <v>861</v>
      </c>
      <c r="R40" s="13">
        <v>857</v>
      </c>
      <c r="S40" s="14">
        <v>906</v>
      </c>
      <c r="T40" s="14">
        <v>764</v>
      </c>
      <c r="U40" s="14">
        <v>898</v>
      </c>
      <c r="V40" s="14">
        <v>846</v>
      </c>
      <c r="W40" s="10">
        <f t="shared" si="11"/>
        <v>1382.882882882883</v>
      </c>
      <c r="X40" s="10">
        <f>N40/D40*1000</f>
        <v>1626.0504201680671</v>
      </c>
      <c r="Y40" s="10">
        <f t="shared" si="12"/>
        <v>1559.2515592515592</v>
      </c>
      <c r="Z40" s="10">
        <f t="shared" si="12"/>
        <v>1468.8221709006928</v>
      </c>
      <c r="AA40" s="10">
        <f t="shared" si="9"/>
        <v>1552.4702488279841</v>
      </c>
      <c r="AB40" s="10">
        <f t="shared" si="9"/>
        <v>1565.0109569028486</v>
      </c>
      <c r="AC40" s="10">
        <f t="shared" si="9"/>
        <v>1612.9606551539966</v>
      </c>
      <c r="AD40" s="10">
        <f t="shared" si="9"/>
        <v>1346.9675599435825</v>
      </c>
      <c r="AE40" s="10">
        <f t="shared" si="9"/>
        <v>1720.3065134099618</v>
      </c>
      <c r="AF40" s="10">
        <f t="shared" si="9"/>
        <v>1465.442577516023</v>
      </c>
    </row>
    <row r="41" spans="1:32" ht="21" customHeight="1">
      <c r="A41" s="7" t="s">
        <v>43</v>
      </c>
      <c r="B41" s="8" t="s">
        <v>19</v>
      </c>
      <c r="C41" s="17">
        <v>740.4</v>
      </c>
      <c r="D41" s="17">
        <v>746.8</v>
      </c>
      <c r="E41" s="17">
        <v>794.9</v>
      </c>
      <c r="F41" s="17">
        <v>782.9</v>
      </c>
      <c r="G41" s="17">
        <v>758.4</v>
      </c>
      <c r="H41" s="17">
        <v>763.4</v>
      </c>
      <c r="I41" s="17">
        <v>802.1</v>
      </c>
      <c r="J41" s="17">
        <v>838.5</v>
      </c>
      <c r="K41" s="17">
        <v>756.4</v>
      </c>
      <c r="L41" s="17">
        <v>686.4</v>
      </c>
      <c r="M41" s="17">
        <v>613.70000000000005</v>
      </c>
      <c r="N41" s="17">
        <v>1026.4000000000001</v>
      </c>
      <c r="O41" s="17">
        <v>622.6</v>
      </c>
      <c r="P41" s="17">
        <v>518</v>
      </c>
      <c r="Q41" s="17">
        <v>929.9</v>
      </c>
      <c r="R41" s="17">
        <v>751</v>
      </c>
      <c r="S41" s="17">
        <v>661.5</v>
      </c>
      <c r="T41" s="17">
        <v>343.6</v>
      </c>
      <c r="U41" s="17">
        <v>472</v>
      </c>
      <c r="V41" s="17">
        <v>782.7</v>
      </c>
      <c r="W41" s="10">
        <f t="shared" si="11"/>
        <v>828.87628309022159</v>
      </c>
      <c r="X41" s="10">
        <f>N41/D41*1000</f>
        <v>1374.3974290305305</v>
      </c>
      <c r="Y41" s="10">
        <f t="shared" si="12"/>
        <v>783.24317524216895</v>
      </c>
      <c r="Z41" s="10">
        <f t="shared" si="12"/>
        <v>661.64261080597771</v>
      </c>
      <c r="AA41" s="10">
        <f t="shared" si="9"/>
        <v>1226.1339662447258</v>
      </c>
      <c r="AB41" s="10">
        <f t="shared" si="9"/>
        <v>983.7568771286351</v>
      </c>
      <c r="AC41" s="10">
        <f t="shared" si="9"/>
        <v>824.71013589328015</v>
      </c>
      <c r="AD41" s="10">
        <f t="shared" si="9"/>
        <v>409.77936791890284</v>
      </c>
      <c r="AE41" s="10">
        <f t="shared" si="9"/>
        <v>624.00846113167643</v>
      </c>
      <c r="AF41" s="10">
        <f t="shared" si="9"/>
        <v>1140.297202797203</v>
      </c>
    </row>
    <row r="42" spans="1:32" ht="21" customHeight="1">
      <c r="A42" s="11"/>
      <c r="B42" s="8" t="s">
        <v>20</v>
      </c>
      <c r="C42" s="9"/>
      <c r="D42" s="9"/>
      <c r="E42" s="18"/>
      <c r="F42" s="13"/>
      <c r="G42" s="13"/>
      <c r="H42" s="13"/>
      <c r="I42" s="14"/>
      <c r="J42" s="14"/>
      <c r="K42" s="14"/>
      <c r="L42" s="14"/>
      <c r="M42" s="13"/>
      <c r="N42" s="13"/>
      <c r="O42" s="13"/>
      <c r="P42" s="13"/>
      <c r="Q42" s="13"/>
      <c r="R42" s="13"/>
      <c r="S42" s="14"/>
      <c r="T42" s="14"/>
      <c r="U42" s="14"/>
      <c r="V42" s="14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1" customHeight="1">
      <c r="A43" s="15"/>
      <c r="B43" s="16" t="s">
        <v>21</v>
      </c>
      <c r="C43" s="20">
        <f>C42+C41</f>
        <v>740.4</v>
      </c>
      <c r="D43" s="20">
        <f t="shared" ref="D43:V43" si="14">D42+D41</f>
        <v>746.8</v>
      </c>
      <c r="E43" s="20">
        <f t="shared" si="14"/>
        <v>794.9</v>
      </c>
      <c r="F43" s="20">
        <f t="shared" si="14"/>
        <v>782.9</v>
      </c>
      <c r="G43" s="20">
        <f t="shared" si="14"/>
        <v>758.4</v>
      </c>
      <c r="H43" s="20">
        <f t="shared" si="14"/>
        <v>763.4</v>
      </c>
      <c r="I43" s="20">
        <f t="shared" si="14"/>
        <v>802.1</v>
      </c>
      <c r="J43" s="20">
        <f t="shared" si="14"/>
        <v>838.5</v>
      </c>
      <c r="K43" s="20">
        <f t="shared" si="14"/>
        <v>756.4</v>
      </c>
      <c r="L43" s="20">
        <f t="shared" si="14"/>
        <v>686.4</v>
      </c>
      <c r="M43" s="20">
        <f t="shared" si="14"/>
        <v>613.70000000000005</v>
      </c>
      <c r="N43" s="20">
        <f t="shared" si="14"/>
        <v>1026.4000000000001</v>
      </c>
      <c r="O43" s="20">
        <f t="shared" si="14"/>
        <v>622.6</v>
      </c>
      <c r="P43" s="20">
        <f t="shared" si="14"/>
        <v>518</v>
      </c>
      <c r="Q43" s="20">
        <f t="shared" si="14"/>
        <v>929.9</v>
      </c>
      <c r="R43" s="20">
        <f t="shared" si="14"/>
        <v>751</v>
      </c>
      <c r="S43" s="20">
        <f t="shared" si="14"/>
        <v>661.5</v>
      </c>
      <c r="T43" s="20">
        <f t="shared" si="14"/>
        <v>343.6</v>
      </c>
      <c r="U43" s="20">
        <f t="shared" si="14"/>
        <v>472</v>
      </c>
      <c r="V43" s="20">
        <f t="shared" si="14"/>
        <v>782.7</v>
      </c>
      <c r="W43" s="10">
        <f t="shared" si="11"/>
        <v>828.87628309022159</v>
      </c>
      <c r="X43" s="10">
        <f t="shared" si="11"/>
        <v>1374.3974290305305</v>
      </c>
      <c r="Y43" s="10">
        <f t="shared" si="12"/>
        <v>783.24317524216895</v>
      </c>
      <c r="Z43" s="10">
        <f t="shared" si="12"/>
        <v>661.64261080597771</v>
      </c>
      <c r="AA43" s="10">
        <f t="shared" si="9"/>
        <v>1226.1339662447258</v>
      </c>
      <c r="AB43" s="10">
        <f t="shared" si="9"/>
        <v>983.7568771286351</v>
      </c>
      <c r="AC43" s="10">
        <f t="shared" si="9"/>
        <v>824.71013589328015</v>
      </c>
      <c r="AD43" s="10">
        <f t="shared" si="9"/>
        <v>409.77936791890284</v>
      </c>
      <c r="AE43" s="10">
        <f t="shared" si="9"/>
        <v>624.00846113167643</v>
      </c>
      <c r="AF43" s="10">
        <f t="shared" si="9"/>
        <v>1140.297202797203</v>
      </c>
    </row>
    <row r="44" spans="1:32" ht="21" customHeight="1">
      <c r="A44" s="22" t="s">
        <v>44</v>
      </c>
      <c r="B44" s="8" t="s">
        <v>19</v>
      </c>
      <c r="C44" s="9"/>
      <c r="D44" s="9"/>
      <c r="E44" s="12"/>
      <c r="F44" s="13"/>
      <c r="G44" s="13"/>
      <c r="H44" s="13"/>
      <c r="I44" s="14"/>
      <c r="J44" s="14"/>
      <c r="K44" s="14"/>
      <c r="L44" s="14"/>
      <c r="M44" s="13"/>
      <c r="N44" s="13"/>
      <c r="O44" s="12"/>
      <c r="P44" s="13"/>
      <c r="Q44" s="13"/>
      <c r="R44" s="13"/>
      <c r="S44" s="14"/>
      <c r="T44" s="14"/>
      <c r="U44" s="14"/>
      <c r="V44" s="14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1" customHeight="1">
      <c r="A45" s="7" t="s">
        <v>45</v>
      </c>
      <c r="B45" s="8" t="s">
        <v>19</v>
      </c>
      <c r="C45" s="12">
        <v>3</v>
      </c>
      <c r="D45" s="12">
        <v>7.7</v>
      </c>
      <c r="E45" s="12">
        <v>9</v>
      </c>
      <c r="F45" s="12">
        <v>12.9</v>
      </c>
      <c r="G45" s="12">
        <v>13.9</v>
      </c>
      <c r="H45" s="12">
        <v>13.6</v>
      </c>
      <c r="I45" s="12">
        <v>15.4</v>
      </c>
      <c r="J45" s="12">
        <v>19</v>
      </c>
      <c r="K45" s="12">
        <v>18</v>
      </c>
      <c r="L45" s="12">
        <v>25</v>
      </c>
      <c r="M45" s="12">
        <v>3.2</v>
      </c>
      <c r="N45" s="12">
        <v>8.1</v>
      </c>
      <c r="O45" s="12">
        <v>9.4</v>
      </c>
      <c r="P45" s="12">
        <v>13.9</v>
      </c>
      <c r="Q45" s="12">
        <v>15.3</v>
      </c>
      <c r="R45" s="12">
        <v>14.9</v>
      </c>
      <c r="S45" s="12">
        <v>16.399999999999999</v>
      </c>
      <c r="T45" s="12">
        <v>20.399999999999999</v>
      </c>
      <c r="U45" s="12">
        <v>11.6</v>
      </c>
      <c r="V45" s="12">
        <v>26.5</v>
      </c>
      <c r="W45" s="10">
        <f t="shared" si="11"/>
        <v>1066.6666666666667</v>
      </c>
      <c r="X45" s="10">
        <f t="shared" si="11"/>
        <v>1051.9480519480519</v>
      </c>
      <c r="Y45" s="10">
        <f t="shared" si="12"/>
        <v>1044.4444444444446</v>
      </c>
      <c r="Z45" s="10">
        <f t="shared" si="12"/>
        <v>1077.5193798449611</v>
      </c>
      <c r="AA45" s="10">
        <f t="shared" si="9"/>
        <v>1100.7194244604316</v>
      </c>
      <c r="AB45" s="10">
        <f t="shared" si="9"/>
        <v>1095.5882352941178</v>
      </c>
      <c r="AC45" s="10">
        <f t="shared" si="9"/>
        <v>1064.9350649350649</v>
      </c>
      <c r="AD45" s="10">
        <f t="shared" si="9"/>
        <v>1073.6842105263158</v>
      </c>
      <c r="AE45" s="10">
        <f t="shared" si="9"/>
        <v>644.44444444444434</v>
      </c>
      <c r="AF45" s="10">
        <f t="shared" si="9"/>
        <v>1060</v>
      </c>
    </row>
    <row r="46" spans="1:32" ht="21" customHeight="1">
      <c r="A46" s="11"/>
      <c r="B46" s="8" t="s">
        <v>20</v>
      </c>
      <c r="C46" s="9"/>
      <c r="D46" s="9"/>
      <c r="E46" s="12"/>
      <c r="F46" s="13"/>
      <c r="G46" s="13"/>
      <c r="H46" s="13"/>
      <c r="I46" s="14"/>
      <c r="J46" s="14"/>
      <c r="K46" s="14"/>
      <c r="L46" s="14"/>
      <c r="M46" s="13"/>
      <c r="N46" s="13"/>
      <c r="O46" s="12"/>
      <c r="P46" s="13"/>
      <c r="Q46" s="13"/>
      <c r="R46" s="13"/>
      <c r="S46" s="14"/>
      <c r="T46" s="14"/>
      <c r="U46" s="14"/>
      <c r="V46" s="14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1" customHeight="1">
      <c r="A47" s="15"/>
      <c r="B47" s="16" t="s">
        <v>21</v>
      </c>
      <c r="C47" s="14">
        <f>C46+C45</f>
        <v>3</v>
      </c>
      <c r="D47" s="14">
        <f t="shared" ref="D47:V47" si="15">D46+D45</f>
        <v>7.7</v>
      </c>
      <c r="E47" s="14">
        <f t="shared" si="15"/>
        <v>9</v>
      </c>
      <c r="F47" s="14">
        <f t="shared" si="15"/>
        <v>12.9</v>
      </c>
      <c r="G47" s="14">
        <f t="shared" si="15"/>
        <v>13.9</v>
      </c>
      <c r="H47" s="14">
        <f t="shared" si="15"/>
        <v>13.6</v>
      </c>
      <c r="I47" s="14">
        <f t="shared" si="15"/>
        <v>15.4</v>
      </c>
      <c r="J47" s="14">
        <f t="shared" si="15"/>
        <v>19</v>
      </c>
      <c r="K47" s="14">
        <f t="shared" si="15"/>
        <v>18</v>
      </c>
      <c r="L47" s="14">
        <f t="shared" si="15"/>
        <v>25</v>
      </c>
      <c r="M47" s="14">
        <f t="shared" si="15"/>
        <v>3.2</v>
      </c>
      <c r="N47" s="14">
        <f t="shared" si="15"/>
        <v>8.1</v>
      </c>
      <c r="O47" s="14">
        <f t="shared" si="15"/>
        <v>9.4</v>
      </c>
      <c r="P47" s="14">
        <f t="shared" si="15"/>
        <v>13.9</v>
      </c>
      <c r="Q47" s="14">
        <f t="shared" si="15"/>
        <v>15.3</v>
      </c>
      <c r="R47" s="14">
        <f t="shared" si="15"/>
        <v>14.9</v>
      </c>
      <c r="S47" s="14">
        <f t="shared" si="15"/>
        <v>16.399999999999999</v>
      </c>
      <c r="T47" s="14">
        <f t="shared" si="15"/>
        <v>20.399999999999999</v>
      </c>
      <c r="U47" s="14">
        <f t="shared" si="15"/>
        <v>11.6</v>
      </c>
      <c r="V47" s="14">
        <f t="shared" si="15"/>
        <v>26.5</v>
      </c>
      <c r="W47" s="10">
        <f t="shared" si="11"/>
        <v>1066.6666666666667</v>
      </c>
      <c r="X47" s="10">
        <f t="shared" si="11"/>
        <v>1051.9480519480519</v>
      </c>
      <c r="Y47" s="10">
        <f t="shared" si="12"/>
        <v>1044.4444444444446</v>
      </c>
      <c r="Z47" s="10">
        <f t="shared" si="12"/>
        <v>1077.5193798449611</v>
      </c>
      <c r="AA47" s="10">
        <f t="shared" si="9"/>
        <v>1100.7194244604316</v>
      </c>
      <c r="AB47" s="10">
        <f t="shared" si="9"/>
        <v>1095.5882352941178</v>
      </c>
      <c r="AC47" s="10">
        <f t="shared" si="9"/>
        <v>1064.9350649350649</v>
      </c>
      <c r="AD47" s="10">
        <f t="shared" si="9"/>
        <v>1073.6842105263158</v>
      </c>
      <c r="AE47" s="10">
        <f t="shared" si="9"/>
        <v>644.44444444444434</v>
      </c>
      <c r="AF47" s="10">
        <f t="shared" si="9"/>
        <v>1060</v>
      </c>
    </row>
    <row r="48" spans="1:32" ht="21" customHeight="1">
      <c r="A48" s="22" t="s">
        <v>46</v>
      </c>
      <c r="B48" s="8" t="s">
        <v>19</v>
      </c>
      <c r="C48" s="9"/>
      <c r="D48" s="9"/>
      <c r="E48" s="12"/>
      <c r="F48" s="38"/>
      <c r="G48" s="13"/>
      <c r="H48" s="13"/>
      <c r="I48" s="14"/>
      <c r="J48" s="14"/>
      <c r="K48" s="14"/>
      <c r="L48" s="14"/>
      <c r="M48" s="13"/>
      <c r="N48" s="13"/>
      <c r="O48" s="12"/>
      <c r="P48" s="13"/>
      <c r="Q48" s="13"/>
      <c r="R48" s="13"/>
      <c r="S48" s="14"/>
      <c r="T48" s="14"/>
      <c r="U48" s="14"/>
      <c r="V48" s="14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236" ht="21" customHeight="1">
      <c r="A49" s="7" t="s">
        <v>47</v>
      </c>
      <c r="B49" s="8" t="s">
        <v>19</v>
      </c>
      <c r="C49" s="13">
        <v>1261.8</v>
      </c>
      <c r="D49" s="13">
        <v>1456</v>
      </c>
      <c r="E49" s="13">
        <v>1502.1</v>
      </c>
      <c r="F49" s="13">
        <v>1505.3</v>
      </c>
      <c r="G49" s="13">
        <v>1508.2</v>
      </c>
      <c r="H49" s="13">
        <v>1479</v>
      </c>
      <c r="I49" s="13">
        <v>1482.7</v>
      </c>
      <c r="J49" s="13">
        <v>1483.2</v>
      </c>
      <c r="K49" s="13">
        <v>1394.3</v>
      </c>
      <c r="L49" s="13">
        <v>1395.5</v>
      </c>
      <c r="M49" s="13">
        <v>1076.0999999999999</v>
      </c>
      <c r="N49" s="13">
        <v>1134.4000000000001</v>
      </c>
      <c r="O49" s="13">
        <v>1338.2</v>
      </c>
      <c r="P49" s="13">
        <v>1192.2</v>
      </c>
      <c r="Q49" s="13">
        <v>1796.3</v>
      </c>
      <c r="R49" s="13">
        <v>842.6</v>
      </c>
      <c r="S49" s="13">
        <v>1356.6</v>
      </c>
      <c r="T49" s="13">
        <v>1088.2</v>
      </c>
      <c r="U49" s="13">
        <v>827.3</v>
      </c>
      <c r="V49" s="13">
        <v>1014</v>
      </c>
      <c r="W49" s="10">
        <f>M49/C49*1000</f>
        <v>852.82929148835001</v>
      </c>
      <c r="X49" s="10">
        <f t="shared" si="11"/>
        <v>779.12087912087918</v>
      </c>
      <c r="Y49" s="10">
        <f t="shared" si="12"/>
        <v>890.8860928034087</v>
      </c>
      <c r="Z49" s="10">
        <f t="shared" si="12"/>
        <v>792.00159436657145</v>
      </c>
      <c r="AA49" s="10">
        <f t="shared" si="9"/>
        <v>1191.0224108208461</v>
      </c>
      <c r="AB49" s="10">
        <f t="shared" si="9"/>
        <v>569.70926301555107</v>
      </c>
      <c r="AC49" s="10">
        <f t="shared" si="9"/>
        <v>914.95245160855188</v>
      </c>
      <c r="AD49" s="10">
        <f t="shared" si="9"/>
        <v>733.68392664509179</v>
      </c>
      <c r="AE49" s="10">
        <f t="shared" si="9"/>
        <v>593.34433048841709</v>
      </c>
      <c r="AF49" s="10">
        <f t="shared" si="9"/>
        <v>726.62128269437471</v>
      </c>
    </row>
    <row r="50" spans="1:236" ht="21" customHeight="1">
      <c r="A50" s="39"/>
      <c r="B50" s="8" t="s">
        <v>20</v>
      </c>
      <c r="C50" s="13"/>
      <c r="D50" s="13"/>
      <c r="E50" s="40"/>
      <c r="F50" s="40"/>
      <c r="G50" s="40"/>
      <c r="H50" s="40"/>
      <c r="I50" s="40"/>
      <c r="J50" s="14"/>
      <c r="K50" s="14"/>
      <c r="L50" s="14"/>
      <c r="M50" s="13"/>
      <c r="N50" s="13"/>
      <c r="O50" s="40"/>
      <c r="P50" s="40"/>
      <c r="Q50" s="40"/>
      <c r="R50" s="40"/>
      <c r="S50" s="40"/>
      <c r="T50" s="14"/>
      <c r="U50" s="14"/>
      <c r="V50" s="14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42"/>
      <c r="AH50" s="33"/>
      <c r="AI50" s="33"/>
      <c r="AJ50" s="33"/>
      <c r="AK50" s="41"/>
      <c r="AL50" s="41"/>
      <c r="AM50" s="43"/>
      <c r="AN50" s="43"/>
      <c r="AO50" s="43"/>
      <c r="AP50" s="43"/>
      <c r="AQ50" s="43"/>
      <c r="AR50" s="43"/>
      <c r="AS50" s="44"/>
      <c r="AT50" s="34"/>
      <c r="AU50" s="42"/>
      <c r="AV50" s="33"/>
      <c r="AW50" s="33"/>
      <c r="AX50" s="33"/>
      <c r="AY50" s="41"/>
      <c r="AZ50" s="41"/>
      <c r="BA50" s="42"/>
      <c r="BB50" s="33"/>
      <c r="BC50" s="33"/>
      <c r="BD50" s="33"/>
      <c r="BE50" s="41"/>
      <c r="BF50" s="41"/>
      <c r="BG50" s="43"/>
      <c r="BH50" s="43"/>
      <c r="BI50" s="43"/>
      <c r="BJ50" s="43"/>
      <c r="BK50" s="43"/>
      <c r="BL50" s="43"/>
      <c r="BM50" s="44"/>
      <c r="BN50" s="34"/>
      <c r="BO50" s="42"/>
      <c r="BP50" s="33"/>
      <c r="BQ50" s="33"/>
      <c r="BR50" s="33"/>
      <c r="BS50" s="41"/>
      <c r="BT50" s="41"/>
      <c r="BU50" s="42"/>
      <c r="BV50" s="33"/>
      <c r="BW50" s="33"/>
      <c r="BX50" s="33"/>
      <c r="BY50" s="41"/>
      <c r="BZ50" s="41"/>
      <c r="CA50" s="43"/>
      <c r="CB50" s="43"/>
      <c r="CC50" s="43"/>
      <c r="CD50" s="43"/>
      <c r="CE50" s="43"/>
      <c r="CF50" s="43"/>
      <c r="CG50" s="44"/>
      <c r="CH50" s="34"/>
      <c r="CI50" s="42"/>
      <c r="CJ50" s="33"/>
      <c r="CK50" s="33"/>
      <c r="CL50" s="33"/>
      <c r="CM50" s="41"/>
      <c r="CN50" s="41"/>
      <c r="CO50" s="42"/>
      <c r="CP50" s="33"/>
      <c r="CQ50" s="33"/>
      <c r="CR50" s="33"/>
      <c r="CS50" s="41"/>
      <c r="CT50" s="41"/>
      <c r="CU50" s="43"/>
      <c r="CV50" s="43"/>
      <c r="CW50" s="43"/>
      <c r="CX50" s="43"/>
      <c r="CY50" s="43"/>
      <c r="CZ50" s="43"/>
      <c r="DA50" s="44"/>
      <c r="DB50" s="34"/>
      <c r="DC50" s="42"/>
      <c r="DD50" s="33"/>
      <c r="DE50" s="33"/>
      <c r="DF50" s="33"/>
      <c r="DG50" s="41"/>
      <c r="DH50" s="41"/>
      <c r="DI50" s="42"/>
      <c r="DJ50" s="33"/>
      <c r="DK50" s="33"/>
      <c r="DL50" s="33"/>
      <c r="DM50" s="41"/>
      <c r="DN50" s="41"/>
      <c r="DO50" s="43"/>
      <c r="DP50" s="43"/>
      <c r="DQ50" s="43"/>
      <c r="DR50" s="43"/>
      <c r="DS50" s="43"/>
      <c r="DT50" s="43"/>
      <c r="DU50" s="44"/>
      <c r="DV50" s="34"/>
      <c r="DW50" s="42"/>
      <c r="DX50" s="33"/>
      <c r="DY50" s="33"/>
      <c r="DZ50" s="33"/>
      <c r="EA50" s="41"/>
      <c r="EB50" s="41"/>
      <c r="EC50" s="42"/>
      <c r="ED50" s="33"/>
      <c r="EE50" s="33"/>
      <c r="EF50" s="33"/>
      <c r="EG50" s="41"/>
      <c r="EH50" s="41"/>
      <c r="EI50" s="43"/>
      <c r="EJ50" s="43"/>
      <c r="EK50" s="43"/>
      <c r="EL50" s="43"/>
      <c r="EM50" s="43"/>
      <c r="EN50" s="43"/>
      <c r="EO50" s="44"/>
      <c r="EP50" s="34"/>
      <c r="EQ50" s="42"/>
      <c r="ER50" s="33"/>
      <c r="ES50" s="33"/>
      <c r="ET50" s="33"/>
      <c r="EU50" s="41"/>
      <c r="EV50" s="41"/>
      <c r="EW50" s="42"/>
      <c r="EX50" s="33"/>
      <c r="EY50" s="33"/>
      <c r="EZ50" s="33"/>
      <c r="FA50" s="41"/>
      <c r="FB50" s="41"/>
      <c r="FC50" s="43"/>
      <c r="FD50" s="43"/>
      <c r="FE50" s="43"/>
      <c r="FF50" s="43"/>
      <c r="FG50" s="43"/>
      <c r="FH50" s="43"/>
      <c r="FI50" s="44"/>
      <c r="FJ50" s="34"/>
      <c r="FK50" s="42"/>
      <c r="FL50" s="33"/>
      <c r="FM50" s="33"/>
      <c r="FN50" s="33"/>
      <c r="FO50" s="41"/>
      <c r="FP50" s="41"/>
      <c r="FQ50" s="42"/>
      <c r="FR50" s="33"/>
      <c r="FS50" s="33"/>
      <c r="FT50" s="33"/>
      <c r="FU50" s="41"/>
      <c r="FV50" s="41"/>
      <c r="FW50" s="43"/>
      <c r="FX50" s="43"/>
      <c r="FY50" s="43"/>
      <c r="FZ50" s="43"/>
      <c r="GA50" s="43"/>
      <c r="GB50" s="43"/>
      <c r="GC50" s="44"/>
      <c r="GD50" s="34"/>
      <c r="GE50" s="42"/>
      <c r="GF50" s="33"/>
      <c r="GG50" s="33"/>
      <c r="GH50" s="33"/>
      <c r="GI50" s="41"/>
      <c r="GJ50" s="41"/>
      <c r="GK50" s="42"/>
      <c r="GL50" s="33"/>
      <c r="GM50" s="33"/>
      <c r="GN50" s="33"/>
      <c r="GO50" s="41"/>
      <c r="GP50" s="41"/>
      <c r="GQ50" s="43"/>
      <c r="GR50" s="43"/>
      <c r="GS50" s="43"/>
      <c r="GT50" s="43"/>
      <c r="GU50" s="43"/>
      <c r="GV50" s="43"/>
      <c r="GW50" s="44"/>
      <c r="GX50" s="34"/>
      <c r="GY50" s="42"/>
      <c r="GZ50" s="33"/>
      <c r="HA50" s="33"/>
      <c r="HB50" s="33"/>
      <c r="HC50" s="41"/>
      <c r="HD50" s="41"/>
      <c r="HE50" s="42"/>
      <c r="HF50" s="33"/>
      <c r="HG50" s="33"/>
      <c r="HH50" s="33"/>
      <c r="HI50" s="41"/>
      <c r="HJ50" s="41"/>
      <c r="HK50" s="43"/>
      <c r="HL50" s="43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</row>
    <row r="51" spans="1:236" ht="21" customHeight="1">
      <c r="A51" s="45"/>
      <c r="B51" s="8" t="s">
        <v>21</v>
      </c>
      <c r="C51" s="14">
        <f>C50+C49</f>
        <v>1261.8</v>
      </c>
      <c r="D51" s="14">
        <f t="shared" ref="D51:V51" si="16">D50+D49</f>
        <v>1456</v>
      </c>
      <c r="E51" s="14">
        <f t="shared" si="16"/>
        <v>1502.1</v>
      </c>
      <c r="F51" s="14">
        <f t="shared" si="16"/>
        <v>1505.3</v>
      </c>
      <c r="G51" s="14">
        <f t="shared" si="16"/>
        <v>1508.2</v>
      </c>
      <c r="H51" s="14">
        <f t="shared" si="16"/>
        <v>1479</v>
      </c>
      <c r="I51" s="14">
        <f t="shared" si="16"/>
        <v>1482.7</v>
      </c>
      <c r="J51" s="14">
        <f t="shared" si="16"/>
        <v>1483.2</v>
      </c>
      <c r="K51" s="14">
        <f t="shared" si="16"/>
        <v>1394.3</v>
      </c>
      <c r="L51" s="14">
        <f t="shared" si="16"/>
        <v>1395.5</v>
      </c>
      <c r="M51" s="14">
        <f t="shared" si="16"/>
        <v>1076.0999999999999</v>
      </c>
      <c r="N51" s="14">
        <f t="shared" si="16"/>
        <v>1134.4000000000001</v>
      </c>
      <c r="O51" s="14">
        <f t="shared" si="16"/>
        <v>1338.2</v>
      </c>
      <c r="P51" s="14">
        <f t="shared" si="16"/>
        <v>1192.2</v>
      </c>
      <c r="Q51" s="14">
        <f t="shared" si="16"/>
        <v>1796.3</v>
      </c>
      <c r="R51" s="14">
        <f t="shared" si="16"/>
        <v>842.6</v>
      </c>
      <c r="S51" s="14">
        <f t="shared" si="16"/>
        <v>1356.6</v>
      </c>
      <c r="T51" s="14">
        <f t="shared" si="16"/>
        <v>1088.2</v>
      </c>
      <c r="U51" s="14">
        <f t="shared" si="16"/>
        <v>827.3</v>
      </c>
      <c r="V51" s="14">
        <f t="shared" si="16"/>
        <v>1014</v>
      </c>
      <c r="W51" s="10">
        <f t="shared" si="11"/>
        <v>852.82929148835001</v>
      </c>
      <c r="X51" s="10">
        <f>N51/D51*1000</f>
        <v>779.12087912087918</v>
      </c>
      <c r="Y51" s="10">
        <f t="shared" si="12"/>
        <v>890.8860928034087</v>
      </c>
      <c r="Z51" s="10">
        <f t="shared" si="12"/>
        <v>792.00159436657145</v>
      </c>
      <c r="AA51" s="10">
        <f t="shared" si="9"/>
        <v>1191.0224108208461</v>
      </c>
      <c r="AB51" s="10">
        <f t="shared" si="9"/>
        <v>569.70926301555107</v>
      </c>
      <c r="AC51" s="10">
        <f t="shared" si="9"/>
        <v>914.95245160855188</v>
      </c>
      <c r="AD51" s="10">
        <f t="shared" si="9"/>
        <v>733.68392664509179</v>
      </c>
      <c r="AE51" s="10">
        <f t="shared" si="9"/>
        <v>593.34433048841709</v>
      </c>
      <c r="AF51" s="10">
        <f t="shared" si="9"/>
        <v>726.62128269437471</v>
      </c>
      <c r="AG51" s="42"/>
      <c r="AH51" s="33"/>
      <c r="AI51" s="33"/>
      <c r="AJ51" s="33"/>
      <c r="AK51" s="41"/>
      <c r="AL51" s="41"/>
      <c r="AM51" s="43"/>
      <c r="AN51" s="43"/>
      <c r="AO51" s="43"/>
      <c r="AP51" s="43"/>
      <c r="AQ51" s="43"/>
      <c r="AR51" s="43"/>
      <c r="AS51" s="44"/>
      <c r="AT51" s="34"/>
      <c r="AU51" s="42"/>
      <c r="AV51" s="33"/>
      <c r="AW51" s="33"/>
      <c r="AX51" s="33"/>
      <c r="AY51" s="41"/>
      <c r="AZ51" s="41"/>
      <c r="BA51" s="42"/>
      <c r="BB51" s="33"/>
      <c r="BC51" s="33"/>
      <c r="BD51" s="33"/>
      <c r="BE51" s="41"/>
      <c r="BF51" s="41"/>
      <c r="BG51" s="43"/>
      <c r="BH51" s="43"/>
      <c r="BI51" s="43"/>
      <c r="BJ51" s="43"/>
      <c r="BK51" s="43"/>
      <c r="BL51" s="43"/>
      <c r="BM51" s="44"/>
      <c r="BN51" s="34"/>
      <c r="BO51" s="42"/>
      <c r="BP51" s="33"/>
      <c r="BQ51" s="33"/>
      <c r="BR51" s="33"/>
      <c r="BS51" s="41"/>
      <c r="BT51" s="41"/>
      <c r="BU51" s="42"/>
      <c r="BV51" s="33"/>
      <c r="BW51" s="33"/>
      <c r="BX51" s="33"/>
      <c r="BY51" s="41"/>
      <c r="BZ51" s="41"/>
      <c r="CA51" s="43"/>
      <c r="CB51" s="43"/>
      <c r="CC51" s="43"/>
      <c r="CD51" s="43"/>
      <c r="CE51" s="43"/>
      <c r="CF51" s="43"/>
      <c r="CG51" s="44"/>
      <c r="CH51" s="34"/>
      <c r="CI51" s="42"/>
      <c r="CJ51" s="33"/>
      <c r="CK51" s="33"/>
      <c r="CL51" s="33"/>
      <c r="CM51" s="41"/>
      <c r="CN51" s="41"/>
      <c r="CO51" s="42"/>
      <c r="CP51" s="33"/>
      <c r="CQ51" s="33"/>
      <c r="CR51" s="33"/>
      <c r="CS51" s="41"/>
      <c r="CT51" s="41"/>
      <c r="CU51" s="43"/>
      <c r="CV51" s="43"/>
      <c r="CW51" s="43"/>
      <c r="CX51" s="43"/>
      <c r="CY51" s="43"/>
      <c r="CZ51" s="43"/>
      <c r="DA51" s="44"/>
      <c r="DB51" s="34"/>
      <c r="DC51" s="42"/>
      <c r="DD51" s="33"/>
      <c r="DE51" s="33"/>
      <c r="DF51" s="33"/>
      <c r="DG51" s="41"/>
      <c r="DH51" s="41"/>
      <c r="DI51" s="42"/>
      <c r="DJ51" s="33"/>
      <c r="DK51" s="33"/>
      <c r="DL51" s="33"/>
      <c r="DM51" s="41"/>
      <c r="DN51" s="41"/>
      <c r="DO51" s="43"/>
      <c r="DP51" s="43"/>
      <c r="DQ51" s="43"/>
      <c r="DR51" s="43"/>
      <c r="DS51" s="43"/>
      <c r="DT51" s="43"/>
      <c r="DU51" s="44"/>
      <c r="DV51" s="34"/>
      <c r="DW51" s="42"/>
      <c r="DX51" s="33"/>
      <c r="DY51" s="33"/>
      <c r="DZ51" s="33"/>
      <c r="EA51" s="41"/>
      <c r="EB51" s="41"/>
      <c r="EC51" s="42"/>
      <c r="ED51" s="33"/>
      <c r="EE51" s="33"/>
      <c r="EF51" s="33"/>
      <c r="EG51" s="41"/>
      <c r="EH51" s="41"/>
      <c r="EI51" s="43"/>
      <c r="EJ51" s="43"/>
      <c r="EK51" s="43"/>
      <c r="EL51" s="43"/>
      <c r="EM51" s="43"/>
      <c r="EN51" s="43"/>
      <c r="EO51" s="44"/>
      <c r="EP51" s="34"/>
      <c r="EQ51" s="42"/>
      <c r="ER51" s="33"/>
      <c r="ES51" s="33"/>
      <c r="ET51" s="33"/>
      <c r="EU51" s="41"/>
      <c r="EV51" s="41"/>
      <c r="EW51" s="42"/>
      <c r="EX51" s="33"/>
      <c r="EY51" s="33"/>
      <c r="EZ51" s="33"/>
      <c r="FA51" s="41"/>
      <c r="FB51" s="41"/>
      <c r="FC51" s="43"/>
      <c r="FD51" s="43"/>
      <c r="FE51" s="43"/>
      <c r="FF51" s="43"/>
      <c r="FG51" s="43"/>
      <c r="FH51" s="43"/>
      <c r="FI51" s="44"/>
      <c r="FJ51" s="34"/>
      <c r="FK51" s="42"/>
      <c r="FL51" s="33"/>
      <c r="FM51" s="33"/>
      <c r="FN51" s="33"/>
      <c r="FO51" s="41"/>
      <c r="FP51" s="41"/>
      <c r="FQ51" s="42"/>
      <c r="FR51" s="33"/>
      <c r="FS51" s="33"/>
      <c r="FT51" s="33"/>
      <c r="FU51" s="41"/>
      <c r="FV51" s="41"/>
      <c r="FW51" s="43"/>
      <c r="FX51" s="43"/>
      <c r="FY51" s="43"/>
      <c r="FZ51" s="43"/>
      <c r="GA51" s="43"/>
      <c r="GB51" s="43"/>
      <c r="GC51" s="44"/>
      <c r="GD51" s="34"/>
      <c r="GE51" s="42"/>
      <c r="GF51" s="33"/>
      <c r="GG51" s="33"/>
      <c r="GH51" s="33"/>
      <c r="GI51" s="41"/>
      <c r="GJ51" s="41"/>
      <c r="GK51" s="42"/>
      <c r="GL51" s="33"/>
      <c r="GM51" s="33"/>
      <c r="GN51" s="33"/>
      <c r="GO51" s="41"/>
      <c r="GP51" s="41"/>
      <c r="GQ51" s="43"/>
      <c r="GR51" s="43"/>
      <c r="GS51" s="43"/>
      <c r="GT51" s="43"/>
      <c r="GU51" s="43"/>
      <c r="GV51" s="43"/>
      <c r="GW51" s="44"/>
      <c r="GX51" s="34"/>
      <c r="GY51" s="42"/>
      <c r="GZ51" s="33"/>
      <c r="HA51" s="33"/>
      <c r="HB51" s="33"/>
      <c r="HC51" s="41"/>
      <c r="HD51" s="41"/>
      <c r="HE51" s="42"/>
      <c r="HF51" s="33"/>
      <c r="HG51" s="33"/>
      <c r="HH51" s="33"/>
      <c r="HI51" s="41"/>
      <c r="HJ51" s="41"/>
      <c r="HK51" s="43"/>
      <c r="HL51" s="43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</row>
    <row r="52" spans="1:236" ht="21" customHeight="1">
      <c r="A52" s="7" t="s">
        <v>48</v>
      </c>
      <c r="B52" s="8" t="s">
        <v>19</v>
      </c>
      <c r="C52" s="13">
        <v>49.1</v>
      </c>
      <c r="D52" s="13">
        <v>51.5</v>
      </c>
      <c r="E52" s="13">
        <v>45.5</v>
      </c>
      <c r="F52" s="13">
        <v>50.4</v>
      </c>
      <c r="G52" s="13">
        <v>51</v>
      </c>
      <c r="H52" s="13">
        <v>45.1</v>
      </c>
      <c r="I52" s="13">
        <v>46.9</v>
      </c>
      <c r="J52" s="13">
        <v>43.4</v>
      </c>
      <c r="K52" s="13">
        <v>46.1</v>
      </c>
      <c r="L52" s="13">
        <v>52.8</v>
      </c>
      <c r="M52" s="13">
        <v>39.6</v>
      </c>
      <c r="N52" s="13">
        <v>45.8</v>
      </c>
      <c r="O52" s="13">
        <v>39.200000000000003</v>
      </c>
      <c r="P52" s="13">
        <v>45.5</v>
      </c>
      <c r="Q52" s="13">
        <v>48.1</v>
      </c>
      <c r="R52" s="13">
        <v>38</v>
      </c>
      <c r="S52" s="13">
        <v>38.299999999999997</v>
      </c>
      <c r="T52" s="13">
        <v>44.3</v>
      </c>
      <c r="U52" s="13">
        <v>52.4</v>
      </c>
      <c r="V52" s="13">
        <v>60.7</v>
      </c>
      <c r="W52" s="10">
        <f t="shared" si="11"/>
        <v>806.51731160896134</v>
      </c>
      <c r="X52" s="10">
        <f>N52/D52*1000</f>
        <v>889.32038834951459</v>
      </c>
      <c r="Y52" s="10">
        <f t="shared" si="12"/>
        <v>861.53846153846155</v>
      </c>
      <c r="Z52" s="10">
        <f t="shared" si="12"/>
        <v>902.77777777777783</v>
      </c>
      <c r="AA52" s="10">
        <f t="shared" si="9"/>
        <v>943.13725490196077</v>
      </c>
      <c r="AB52" s="10">
        <f t="shared" si="9"/>
        <v>842.57206208425714</v>
      </c>
      <c r="AC52" s="10">
        <f t="shared" si="9"/>
        <v>816.63113006396577</v>
      </c>
      <c r="AD52" s="10">
        <f t="shared" si="9"/>
        <v>1020.7373271889402</v>
      </c>
      <c r="AE52" s="10">
        <f t="shared" si="9"/>
        <v>1136.6594360086767</v>
      </c>
      <c r="AF52" s="10">
        <f t="shared" si="9"/>
        <v>1149.6212121212122</v>
      </c>
    </row>
    <row r="53" spans="1:236" ht="21" customHeight="1">
      <c r="A53" s="39"/>
      <c r="B53" s="8" t="s">
        <v>20</v>
      </c>
      <c r="C53" s="13"/>
      <c r="D53" s="13"/>
      <c r="E53" s="40"/>
      <c r="F53" s="40"/>
      <c r="G53" s="40"/>
      <c r="H53" s="40"/>
      <c r="I53" s="40"/>
      <c r="J53" s="14"/>
      <c r="K53" s="14"/>
      <c r="L53" s="14"/>
      <c r="M53" s="13"/>
      <c r="N53" s="13"/>
      <c r="O53" s="40"/>
      <c r="P53" s="40"/>
      <c r="Q53" s="40"/>
      <c r="R53" s="40"/>
      <c r="S53" s="40"/>
      <c r="T53" s="14"/>
      <c r="U53" s="14"/>
      <c r="V53" s="14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236" ht="21" customHeight="1">
      <c r="A54" s="39"/>
      <c r="B54" s="8" t="s">
        <v>49</v>
      </c>
      <c r="C54" s="13"/>
      <c r="D54" s="13"/>
      <c r="E54" s="40"/>
      <c r="F54" s="40"/>
      <c r="G54" s="40"/>
      <c r="H54" s="40"/>
      <c r="I54" s="40"/>
      <c r="J54" s="14"/>
      <c r="K54" s="14"/>
      <c r="L54" s="14"/>
      <c r="M54" s="13"/>
      <c r="N54" s="13"/>
      <c r="O54" s="40"/>
      <c r="P54" s="40"/>
      <c r="Q54" s="40"/>
      <c r="R54" s="40"/>
      <c r="S54" s="40"/>
      <c r="T54" s="14"/>
      <c r="U54" s="14"/>
      <c r="V54" s="14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236" ht="21" customHeight="1">
      <c r="A55" s="45"/>
      <c r="B55" s="8" t="s">
        <v>21</v>
      </c>
      <c r="C55" s="13">
        <f>C54+C53+C52</f>
        <v>49.1</v>
      </c>
      <c r="D55" s="13">
        <f t="shared" ref="D55:V55" si="17">D54+D53+D52</f>
        <v>51.5</v>
      </c>
      <c r="E55" s="13">
        <f t="shared" si="17"/>
        <v>45.5</v>
      </c>
      <c r="F55" s="13">
        <f t="shared" si="17"/>
        <v>50.4</v>
      </c>
      <c r="G55" s="13">
        <f t="shared" si="17"/>
        <v>51</v>
      </c>
      <c r="H55" s="13">
        <f t="shared" si="17"/>
        <v>45.1</v>
      </c>
      <c r="I55" s="13">
        <f t="shared" si="17"/>
        <v>46.9</v>
      </c>
      <c r="J55" s="13">
        <f t="shared" si="17"/>
        <v>43.4</v>
      </c>
      <c r="K55" s="13">
        <f t="shared" si="17"/>
        <v>46.1</v>
      </c>
      <c r="L55" s="13">
        <f t="shared" si="17"/>
        <v>52.8</v>
      </c>
      <c r="M55" s="13">
        <f t="shared" si="17"/>
        <v>39.6</v>
      </c>
      <c r="N55" s="13">
        <f t="shared" si="17"/>
        <v>45.8</v>
      </c>
      <c r="O55" s="13">
        <f t="shared" si="17"/>
        <v>39.200000000000003</v>
      </c>
      <c r="P55" s="13">
        <f t="shared" si="17"/>
        <v>45.5</v>
      </c>
      <c r="Q55" s="13">
        <f t="shared" si="17"/>
        <v>48.1</v>
      </c>
      <c r="R55" s="13">
        <f t="shared" si="17"/>
        <v>38</v>
      </c>
      <c r="S55" s="13">
        <f t="shared" si="17"/>
        <v>38.299999999999997</v>
      </c>
      <c r="T55" s="13">
        <f t="shared" si="17"/>
        <v>44.3</v>
      </c>
      <c r="U55" s="13">
        <f t="shared" si="17"/>
        <v>52.4</v>
      </c>
      <c r="V55" s="13">
        <f t="shared" si="17"/>
        <v>60.7</v>
      </c>
      <c r="W55" s="10">
        <f t="shared" si="11"/>
        <v>806.51731160896134</v>
      </c>
      <c r="X55" s="10">
        <f>N55/D55*1000</f>
        <v>889.32038834951459</v>
      </c>
      <c r="Y55" s="10">
        <f t="shared" si="12"/>
        <v>861.53846153846155</v>
      </c>
      <c r="Z55" s="10">
        <f t="shared" si="12"/>
        <v>902.77777777777783</v>
      </c>
      <c r="AA55" s="10">
        <f t="shared" si="9"/>
        <v>943.13725490196077</v>
      </c>
      <c r="AB55" s="10">
        <f t="shared" si="9"/>
        <v>842.57206208425714</v>
      </c>
      <c r="AC55" s="10">
        <f t="shared" si="9"/>
        <v>816.63113006396577</v>
      </c>
      <c r="AD55" s="10">
        <f t="shared" si="9"/>
        <v>1020.7373271889402</v>
      </c>
      <c r="AE55" s="10">
        <f t="shared" si="9"/>
        <v>1136.6594360086767</v>
      </c>
      <c r="AF55" s="10">
        <f t="shared" si="9"/>
        <v>1149.6212121212122</v>
      </c>
    </row>
    <row r="56" spans="1:236" ht="21" customHeight="1">
      <c r="A56" s="22" t="s">
        <v>50</v>
      </c>
      <c r="B56" s="8" t="s">
        <v>19</v>
      </c>
      <c r="C56" s="9"/>
      <c r="D56" s="9"/>
      <c r="E56" s="12"/>
      <c r="F56" s="38"/>
      <c r="G56" s="13"/>
      <c r="H56" s="13"/>
      <c r="I56" s="14"/>
      <c r="J56" s="14"/>
      <c r="K56" s="14"/>
      <c r="L56" s="14"/>
      <c r="M56" s="13"/>
      <c r="N56" s="13"/>
      <c r="O56" s="12"/>
      <c r="P56" s="13"/>
      <c r="Q56" s="13"/>
      <c r="R56" s="13"/>
      <c r="S56" s="14"/>
      <c r="T56" s="14"/>
      <c r="U56" s="14"/>
      <c r="V56" s="14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236" ht="21" customHeight="1" thickBot="1">
      <c r="A57" s="11" t="s">
        <v>51</v>
      </c>
      <c r="B57" s="23" t="s">
        <v>19</v>
      </c>
      <c r="C57" s="46">
        <v>1.5</v>
      </c>
      <c r="D57" s="46">
        <v>1.6</v>
      </c>
      <c r="E57" s="47">
        <v>1.4</v>
      </c>
      <c r="F57" s="48">
        <v>1.3</v>
      </c>
      <c r="G57" s="48">
        <v>1.2</v>
      </c>
      <c r="H57" s="48">
        <v>1.9</v>
      </c>
      <c r="I57" s="49">
        <v>1.1000000000000001</v>
      </c>
      <c r="J57" s="49">
        <v>1.5</v>
      </c>
      <c r="K57" s="49">
        <v>1.4</v>
      </c>
      <c r="L57" s="49">
        <v>0.3</v>
      </c>
      <c r="M57" s="46">
        <v>0.8</v>
      </c>
      <c r="N57" s="46">
        <v>0.6</v>
      </c>
      <c r="O57" s="50">
        <v>0.9</v>
      </c>
      <c r="P57" s="48">
        <v>0.9</v>
      </c>
      <c r="Q57" s="48">
        <v>0.7</v>
      </c>
      <c r="R57" s="48">
        <v>0.8</v>
      </c>
      <c r="S57" s="49">
        <v>0.7</v>
      </c>
      <c r="T57" s="49">
        <v>0.8</v>
      </c>
      <c r="U57" s="49">
        <v>0.9</v>
      </c>
      <c r="V57" s="49">
        <v>0.4</v>
      </c>
      <c r="W57" s="51"/>
      <c r="X57" s="51"/>
      <c r="Y57" s="51"/>
      <c r="Z57" s="51"/>
      <c r="AA57" s="51"/>
      <c r="AB57" s="51"/>
      <c r="AC57" s="51">
        <f t="shared" si="9"/>
        <v>636.36363636363626</v>
      </c>
      <c r="AD57" s="51">
        <f t="shared" si="9"/>
        <v>533.33333333333337</v>
      </c>
      <c r="AE57" s="51">
        <f t="shared" si="9"/>
        <v>642.85714285714289</v>
      </c>
      <c r="AF57" s="51">
        <f t="shared" si="9"/>
        <v>1333.3333333333335</v>
      </c>
    </row>
    <row r="58" spans="1:236" ht="21" customHeight="1">
      <c r="A58" s="52" t="s">
        <v>52</v>
      </c>
      <c r="B58" s="53" t="s">
        <v>19</v>
      </c>
      <c r="C58" s="54">
        <f>C57+C56+C52+C49+C48+C45+C44+C41+C40+C37+C36+C33+C31+C30+C27+C26+C22+C21+C20+C19+C18+C17+C13+C12+C9+C6</f>
        <v>5073.7999999999993</v>
      </c>
      <c r="D58" s="54">
        <f t="shared" ref="D58:V58" si="18">D57+D56+D52+D49+D48+D45+D44+D41+D40+D37+D36+D33+D31+D30+D27+D26+D22+D21+D20+D19+D18+D17+D13+D12+D9+D6</f>
        <v>5583.4</v>
      </c>
      <c r="E58" s="54">
        <f t="shared" si="18"/>
        <v>5715.7999999999993</v>
      </c>
      <c r="F58" s="54">
        <f t="shared" si="18"/>
        <v>5862.2000000000007</v>
      </c>
      <c r="G58" s="54">
        <f t="shared" si="18"/>
        <v>5852.3</v>
      </c>
      <c r="H58" s="54">
        <f t="shared" si="18"/>
        <v>5667.5999999999995</v>
      </c>
      <c r="I58" s="54">
        <f t="shared" si="18"/>
        <v>5837.8</v>
      </c>
      <c r="J58" s="54">
        <f t="shared" si="18"/>
        <v>6015.4000000000005</v>
      </c>
      <c r="K58" s="54">
        <f t="shared" si="18"/>
        <v>5863.1</v>
      </c>
      <c r="L58" s="54">
        <f t="shared" si="18"/>
        <v>6030.7</v>
      </c>
      <c r="M58" s="54">
        <f t="shared" si="18"/>
        <v>4893.6000000000004</v>
      </c>
      <c r="N58" s="54">
        <f t="shared" si="18"/>
        <v>6269.3000000000011</v>
      </c>
      <c r="O58" s="54">
        <f t="shared" si="18"/>
        <v>5701.1</v>
      </c>
      <c r="P58" s="54">
        <f t="shared" si="18"/>
        <v>5674.3000000000011</v>
      </c>
      <c r="Q58" s="54">
        <f t="shared" si="18"/>
        <v>7485.6</v>
      </c>
      <c r="R58" s="54">
        <f t="shared" si="18"/>
        <v>5100.5</v>
      </c>
      <c r="S58" s="54">
        <f t="shared" si="18"/>
        <v>6388.5000000000009</v>
      </c>
      <c r="T58" s="54">
        <f t="shared" si="18"/>
        <v>5803.5000000000009</v>
      </c>
      <c r="U58" s="54">
        <f t="shared" si="18"/>
        <v>5558.8999999999987</v>
      </c>
      <c r="V58" s="54">
        <f t="shared" si="18"/>
        <v>7255.8</v>
      </c>
      <c r="W58" s="55">
        <f t="shared" ref="W58:X60" si="19">M58/C58*1000</f>
        <v>964.48421301588576</v>
      </c>
      <c r="X58" s="55">
        <f t="shared" si="19"/>
        <v>1122.8462943726047</v>
      </c>
      <c r="Y58" s="55">
        <f t="shared" si="12"/>
        <v>997.42818153189432</v>
      </c>
      <c r="Z58" s="55">
        <f t="shared" si="12"/>
        <v>967.94718706287756</v>
      </c>
      <c r="AA58" s="55">
        <f t="shared" si="9"/>
        <v>1279.0868547408711</v>
      </c>
      <c r="AB58" s="55">
        <f t="shared" si="9"/>
        <v>899.9400098807256</v>
      </c>
      <c r="AC58" s="55">
        <f t="shared" si="9"/>
        <v>1094.3334817910857</v>
      </c>
      <c r="AD58" s="55">
        <f t="shared" si="9"/>
        <v>964.77374738172023</v>
      </c>
      <c r="AE58" s="55">
        <f t="shared" si="9"/>
        <v>948.1161842711191</v>
      </c>
      <c r="AF58" s="55">
        <f t="shared" si="9"/>
        <v>1203.1439136418658</v>
      </c>
    </row>
    <row r="59" spans="1:236" ht="21" customHeight="1">
      <c r="A59" s="56"/>
      <c r="B59" s="8" t="s">
        <v>20</v>
      </c>
      <c r="C59" s="13">
        <f>C7+C10+C14+C15+C23+C24+C28+C34+C38+C42+C46</f>
        <v>0</v>
      </c>
      <c r="D59" s="13">
        <f t="shared" ref="D59:V59" si="20">D7+D10+D14+D15+D23+D24+D28+D34+D38+D42+D46</f>
        <v>0</v>
      </c>
      <c r="E59" s="13">
        <f t="shared" si="20"/>
        <v>0</v>
      </c>
      <c r="F59" s="13">
        <f t="shared" si="20"/>
        <v>0</v>
      </c>
      <c r="G59" s="13">
        <f t="shared" si="20"/>
        <v>0</v>
      </c>
      <c r="H59" s="13">
        <f t="shared" si="20"/>
        <v>0</v>
      </c>
      <c r="I59" s="13">
        <f t="shared" si="20"/>
        <v>0</v>
      </c>
      <c r="J59" s="13">
        <f t="shared" si="20"/>
        <v>0</v>
      </c>
      <c r="K59" s="13">
        <f t="shared" si="20"/>
        <v>0</v>
      </c>
      <c r="L59" s="13">
        <f t="shared" si="20"/>
        <v>0</v>
      </c>
      <c r="M59" s="13">
        <f t="shared" si="20"/>
        <v>0</v>
      </c>
      <c r="N59" s="13">
        <f t="shared" si="20"/>
        <v>0</v>
      </c>
      <c r="O59" s="13">
        <f t="shared" si="20"/>
        <v>0</v>
      </c>
      <c r="P59" s="13">
        <f t="shared" si="20"/>
        <v>0</v>
      </c>
      <c r="Q59" s="13">
        <f t="shared" si="20"/>
        <v>0</v>
      </c>
      <c r="R59" s="13">
        <f t="shared" si="20"/>
        <v>0</v>
      </c>
      <c r="S59" s="13">
        <f t="shared" si="20"/>
        <v>0</v>
      </c>
      <c r="T59" s="13">
        <f t="shared" si="20"/>
        <v>0</v>
      </c>
      <c r="U59" s="13">
        <f t="shared" si="20"/>
        <v>0</v>
      </c>
      <c r="V59" s="13">
        <f t="shared" si="20"/>
        <v>0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236" ht="21" customHeight="1" thickBot="1">
      <c r="A60" s="57"/>
      <c r="B60" s="58" t="s">
        <v>21</v>
      </c>
      <c r="C60" s="59">
        <f>C59+C58</f>
        <v>5073.7999999999993</v>
      </c>
      <c r="D60" s="59">
        <f t="shared" ref="D60:V60" si="21">D59+D58</f>
        <v>5583.4</v>
      </c>
      <c r="E60" s="59">
        <f t="shared" si="21"/>
        <v>5715.7999999999993</v>
      </c>
      <c r="F60" s="59">
        <f t="shared" si="21"/>
        <v>5862.2000000000007</v>
      </c>
      <c r="G60" s="59">
        <f t="shared" si="21"/>
        <v>5852.3</v>
      </c>
      <c r="H60" s="59">
        <f t="shared" si="21"/>
        <v>5667.5999999999995</v>
      </c>
      <c r="I60" s="59">
        <f t="shared" si="21"/>
        <v>5837.8</v>
      </c>
      <c r="J60" s="59">
        <f t="shared" si="21"/>
        <v>6015.4000000000005</v>
      </c>
      <c r="K60" s="59">
        <f t="shared" si="21"/>
        <v>5863.1</v>
      </c>
      <c r="L60" s="59">
        <f t="shared" si="21"/>
        <v>6030.7</v>
      </c>
      <c r="M60" s="59">
        <f t="shared" si="21"/>
        <v>4893.6000000000004</v>
      </c>
      <c r="N60" s="59">
        <f t="shared" si="21"/>
        <v>6269.3000000000011</v>
      </c>
      <c r="O60" s="59">
        <f t="shared" si="21"/>
        <v>5701.1</v>
      </c>
      <c r="P60" s="59">
        <f t="shared" si="21"/>
        <v>5674.3000000000011</v>
      </c>
      <c r="Q60" s="59">
        <f t="shared" si="21"/>
        <v>7485.6</v>
      </c>
      <c r="R60" s="59">
        <f t="shared" si="21"/>
        <v>5100.5</v>
      </c>
      <c r="S60" s="59">
        <f t="shared" si="21"/>
        <v>6388.5000000000009</v>
      </c>
      <c r="T60" s="59">
        <f t="shared" si="21"/>
        <v>5803.5000000000009</v>
      </c>
      <c r="U60" s="59">
        <f t="shared" si="21"/>
        <v>5558.8999999999987</v>
      </c>
      <c r="V60" s="59">
        <f t="shared" si="21"/>
        <v>7255.8</v>
      </c>
      <c r="W60" s="60">
        <f t="shared" si="19"/>
        <v>964.48421301588576</v>
      </c>
      <c r="X60" s="60">
        <f t="shared" si="19"/>
        <v>1122.8462943726047</v>
      </c>
      <c r="Y60" s="60">
        <f t="shared" si="12"/>
        <v>997.42818153189432</v>
      </c>
      <c r="Z60" s="60">
        <f t="shared" si="12"/>
        <v>967.94718706287756</v>
      </c>
      <c r="AA60" s="60">
        <f t="shared" si="9"/>
        <v>1279.0868547408711</v>
      </c>
      <c r="AB60" s="60">
        <f t="shared" si="9"/>
        <v>899.9400098807256</v>
      </c>
      <c r="AC60" s="60">
        <f t="shared" si="9"/>
        <v>1094.3334817910857</v>
      </c>
      <c r="AD60" s="60">
        <f t="shared" si="9"/>
        <v>964.77374738172023</v>
      </c>
      <c r="AE60" s="60">
        <f t="shared" si="9"/>
        <v>948.1161842711191</v>
      </c>
      <c r="AF60" s="60">
        <f t="shared" si="9"/>
        <v>1203.1439136418658</v>
      </c>
    </row>
    <row r="61" spans="1:236" ht="12.75" customHeight="1">
      <c r="AD61" s="35" t="s">
        <v>53</v>
      </c>
    </row>
  </sheetData>
  <mergeCells count="9">
    <mergeCell ref="A22:A25"/>
    <mergeCell ref="A2:K2"/>
    <mergeCell ref="M2:U2"/>
    <mergeCell ref="W2:AE2"/>
    <mergeCell ref="A4:A5"/>
    <mergeCell ref="B4:B5"/>
    <mergeCell ref="C4:L4"/>
    <mergeCell ref="M4:V4"/>
    <mergeCell ref="W4:AF4"/>
  </mergeCells>
  <printOptions horizontalCentered="1"/>
  <pageMargins left="0.5" right="0.5" top="0" bottom="0" header="0.5" footer="0.5"/>
  <pageSetup paperSize="9" scale="74" orientation="landscape" horizontalDpi="4294967292" verticalDpi="144" r:id="rId1"/>
  <headerFooter alignWithMargins="0"/>
  <rowBreaks count="1" manualBreakCount="1">
    <brk id="32" max="31" man="1"/>
  </rowBreaks>
  <colBreaks count="2" manualBreakCount="2">
    <brk id="12" max="61" man="1"/>
    <brk id="2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Maize </vt:lpstr>
      <vt:lpstr>'Maize '!Print_Area</vt:lpstr>
      <vt:lpstr>'Maize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2014-03-24T06:30:14Z</dcterms:created>
  <dcterms:modified xsi:type="dcterms:W3CDTF">2014-03-25T05:38:04Z</dcterms:modified>
</cp:coreProperties>
</file>