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0" windowWidth="9720" windowHeight="4620" tabRatio="833" activeTab="0"/>
  </bookViews>
  <sheets>
    <sheet name="Sunflower" sheetId="1" r:id="rId1"/>
  </sheets>
  <definedNames>
    <definedName name="_xlnm.Print_Area" localSheetId="0">'Sunflower'!$A$1:$AF$42</definedName>
    <definedName name="_xlnm.Print_Titles" localSheetId="0">'Sunflower'!$A:$B</definedName>
  </definedNames>
  <calcPr fullCalcOnLoad="1"/>
</workbook>
</file>

<file path=xl/sharedStrings.xml><?xml version="1.0" encoding="utf-8"?>
<sst xmlns="http://schemas.openxmlformats.org/spreadsheetml/2006/main" count="90" uniqueCount="37">
  <si>
    <t>Andhra Pradesh</t>
  </si>
  <si>
    <t>Kharif</t>
  </si>
  <si>
    <t>Rabi/Summer</t>
  </si>
  <si>
    <t>Total</t>
  </si>
  <si>
    <t xml:space="preserve">Haryana </t>
  </si>
  <si>
    <t>Karnataka</t>
  </si>
  <si>
    <t>Madhya Pradesh</t>
  </si>
  <si>
    <t>Maharashtra</t>
  </si>
  <si>
    <t>Nagaland</t>
  </si>
  <si>
    <t>Summer</t>
  </si>
  <si>
    <t>Rabi</t>
  </si>
  <si>
    <t>Uttar Pradesh</t>
  </si>
  <si>
    <t>West Bengal</t>
  </si>
  <si>
    <t xml:space="preserve">All India                             </t>
  </si>
  <si>
    <t xml:space="preserve">Bihar                                 </t>
  </si>
  <si>
    <t xml:space="preserve">Orissa  </t>
  </si>
  <si>
    <t xml:space="preserve">Rajasthan </t>
  </si>
  <si>
    <t xml:space="preserve">Punjab </t>
  </si>
  <si>
    <t xml:space="preserve">Tamil Nadu  </t>
  </si>
  <si>
    <t>States</t>
  </si>
  <si>
    <t>Yield (Kgs./Hect.)</t>
  </si>
  <si>
    <t>Season</t>
  </si>
  <si>
    <t>Production ( '000 Tonnes)</t>
  </si>
  <si>
    <t>Area ( '000 Hectares)</t>
  </si>
  <si>
    <r>
      <t xml:space="preserve">Estimates of  Area of </t>
    </r>
    <r>
      <rPr>
        <b/>
        <sz val="14"/>
        <rFont val="Arial"/>
        <family val="2"/>
      </rPr>
      <t>Sunflower</t>
    </r>
  </si>
  <si>
    <r>
      <t xml:space="preserve">Estimates of Production of </t>
    </r>
    <r>
      <rPr>
        <b/>
        <sz val="14"/>
        <rFont val="Arial"/>
        <family val="2"/>
      </rPr>
      <t>Sunflower</t>
    </r>
  </si>
  <si>
    <r>
      <t xml:space="preserve">Estimates of  Yield of </t>
    </r>
    <r>
      <rPr>
        <b/>
        <sz val="14"/>
        <rFont val="Arial"/>
        <family val="2"/>
      </rPr>
      <t>Sunflower</t>
    </r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</si>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</sst>
</file>

<file path=xl/styles.xml><?xml version="1.0" encoding="utf-8"?>
<styleSheet xmlns="http://schemas.openxmlformats.org/spreadsheetml/2006/main">
  <numFmts count="4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$&quot;#,##0.0"/>
    <numFmt numFmtId="180" formatCode="0.00000000"/>
    <numFmt numFmtId="181" formatCode="0.000000000"/>
    <numFmt numFmtId="182" formatCode="0.0000000000"/>
    <numFmt numFmtId="183" formatCode="0.0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"/>
    <numFmt numFmtId="194" formatCode="0_)"/>
    <numFmt numFmtId="195" formatCode="0.00_)"/>
    <numFmt numFmtId="196" formatCode="#,##0.0"/>
  </numFmts>
  <fonts count="4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  <xf numFmtId="178" fontId="1" fillId="0" borderId="10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left"/>
    </xf>
    <xf numFmtId="178" fontId="1" fillId="0" borderId="13" xfId="0" applyNumberFormat="1" applyFont="1" applyBorder="1" applyAlignment="1">
      <alignment/>
    </xf>
    <xf numFmtId="178" fontId="1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/>
    </xf>
    <xf numFmtId="1" fontId="1" fillId="0" borderId="16" xfId="0" applyNumberFormat="1" applyFont="1" applyBorder="1" applyAlignment="1">
      <alignment vertical="center"/>
    </xf>
    <xf numFmtId="178" fontId="1" fillId="0" borderId="17" xfId="0" applyNumberFormat="1" applyFont="1" applyBorder="1" applyAlignment="1">
      <alignment vertical="center"/>
    </xf>
    <xf numFmtId="1" fontId="1" fillId="0" borderId="17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horizontal="right" vertical="center" wrapText="1"/>
    </xf>
    <xf numFmtId="178" fontId="1" fillId="0" borderId="10" xfId="0" applyNumberFormat="1" applyFont="1" applyFill="1" applyBorder="1" applyAlignment="1">
      <alignment vertical="center"/>
    </xf>
    <xf numFmtId="178" fontId="1" fillId="0" borderId="18" xfId="0" applyNumberFormat="1" applyFont="1" applyBorder="1" applyAlignment="1">
      <alignment/>
    </xf>
    <xf numFmtId="178" fontId="1" fillId="0" borderId="16" xfId="0" applyNumberFormat="1" applyFont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/>
    </xf>
    <xf numFmtId="178" fontId="1" fillId="0" borderId="14" xfId="0" applyNumberFormat="1" applyFont="1" applyBorder="1" applyAlignment="1">
      <alignment vertical="top"/>
    </xf>
    <xf numFmtId="178" fontId="1" fillId="0" borderId="11" xfId="0" applyNumberFormat="1" applyFont="1" applyBorder="1" applyAlignment="1">
      <alignment/>
    </xf>
    <xf numFmtId="178" fontId="1" fillId="0" borderId="19" xfId="0" applyNumberFormat="1" applyFont="1" applyBorder="1" applyAlignment="1">
      <alignment/>
    </xf>
    <xf numFmtId="178" fontId="1" fillId="0" borderId="20" xfId="0" applyNumberFormat="1" applyFont="1" applyBorder="1" applyAlignment="1">
      <alignment vertical="center"/>
    </xf>
    <xf numFmtId="178" fontId="1" fillId="0" borderId="21" xfId="0" applyNumberFormat="1" applyFont="1" applyBorder="1" applyAlignment="1">
      <alignment horizontal="left" vertical="center" indent="1"/>
    </xf>
    <xf numFmtId="178" fontId="1" fillId="0" borderId="22" xfId="0" applyNumberFormat="1" applyFont="1" applyBorder="1" applyAlignment="1">
      <alignment horizontal="left" vertical="center" indent="1"/>
    </xf>
    <xf numFmtId="178" fontId="1" fillId="0" borderId="23" xfId="0" applyNumberFormat="1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178" fontId="1" fillId="0" borderId="24" xfId="0" applyNumberFormat="1" applyFont="1" applyBorder="1" applyAlignment="1">
      <alignment horizontal="left" vertical="center" indent="1"/>
    </xf>
    <xf numFmtId="178" fontId="2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1" fillId="0" borderId="14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8" fontId="1" fillId="0" borderId="18" xfId="0" applyNumberFormat="1" applyFont="1" applyBorder="1" applyAlignment="1">
      <alignment vertical="top"/>
    </xf>
    <xf numFmtId="178" fontId="1" fillId="0" borderId="11" xfId="0" applyNumberFormat="1" applyFont="1" applyBorder="1" applyAlignment="1">
      <alignment vertical="top"/>
    </xf>
    <xf numFmtId="178" fontId="1" fillId="0" borderId="19" xfId="0" applyNumberFormat="1" applyFont="1" applyBorder="1" applyAlignment="1">
      <alignment vertical="top"/>
    </xf>
    <xf numFmtId="178" fontId="1" fillId="0" borderId="14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2"/>
  <sheetViews>
    <sheetView tabSelected="1" view="pageBreakPreview" zoomScale="6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6" sqref="D46"/>
    </sheetView>
  </sheetViews>
  <sheetFormatPr defaultColWidth="9.140625" defaultRowHeight="12.75"/>
  <cols>
    <col min="1" max="1" width="20.421875" style="0" customWidth="1"/>
    <col min="2" max="2" width="18.00390625" style="0" customWidth="1"/>
    <col min="3" max="32" width="17.28125" style="16" customWidth="1"/>
    <col min="33" max="118" width="9.140625" style="16" customWidth="1"/>
  </cols>
  <sheetData>
    <row r="1" spans="1:32" ht="27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9"/>
      <c r="L1" s="9"/>
      <c r="M1" s="32" t="s">
        <v>25</v>
      </c>
      <c r="N1" s="32"/>
      <c r="O1" s="32"/>
      <c r="P1" s="32"/>
      <c r="Q1" s="32"/>
      <c r="R1" s="32"/>
      <c r="S1" s="32"/>
      <c r="T1" s="32"/>
      <c r="U1" s="32"/>
      <c r="V1" s="9"/>
      <c r="W1" s="32" t="s">
        <v>26</v>
      </c>
      <c r="X1" s="32"/>
      <c r="Y1" s="32"/>
      <c r="Z1" s="32"/>
      <c r="AA1" s="32"/>
      <c r="AB1" s="32"/>
      <c r="AC1" s="32"/>
      <c r="AD1" s="32"/>
      <c r="AE1" s="32"/>
      <c r="AF1" s="9"/>
    </row>
    <row r="2" spans="1:32" ht="21.75" customHeight="1">
      <c r="A2" s="36" t="s">
        <v>19</v>
      </c>
      <c r="B2" s="38" t="s">
        <v>21</v>
      </c>
      <c r="C2" s="33" t="s">
        <v>23</v>
      </c>
      <c r="D2" s="34"/>
      <c r="E2" s="34"/>
      <c r="F2" s="34"/>
      <c r="G2" s="34"/>
      <c r="H2" s="34"/>
      <c r="I2" s="34"/>
      <c r="J2" s="34"/>
      <c r="K2" s="34"/>
      <c r="L2" s="35"/>
      <c r="M2" s="33" t="s">
        <v>22</v>
      </c>
      <c r="N2" s="34"/>
      <c r="O2" s="34"/>
      <c r="P2" s="34"/>
      <c r="Q2" s="34"/>
      <c r="R2" s="34"/>
      <c r="S2" s="34"/>
      <c r="T2" s="34"/>
      <c r="U2" s="34"/>
      <c r="V2" s="35"/>
      <c r="W2" s="36" t="s">
        <v>20</v>
      </c>
      <c r="X2" s="36"/>
      <c r="Y2" s="36"/>
      <c r="Z2" s="36"/>
      <c r="AA2" s="36"/>
      <c r="AB2" s="36"/>
      <c r="AC2" s="36"/>
      <c r="AD2" s="36"/>
      <c r="AE2" s="36"/>
      <c r="AF2" s="36"/>
    </row>
    <row r="3" spans="1:118" s="2" customFormat="1" ht="36.75" customHeight="1">
      <c r="A3" s="36"/>
      <c r="B3" s="39"/>
      <c r="C3" s="11" t="s">
        <v>27</v>
      </c>
      <c r="D3" s="11" t="s">
        <v>28</v>
      </c>
      <c r="E3" s="11" t="s">
        <v>29</v>
      </c>
      <c r="F3" s="18" t="s">
        <v>30</v>
      </c>
      <c r="G3" s="18" t="s">
        <v>31</v>
      </c>
      <c r="H3" s="18" t="s">
        <v>32</v>
      </c>
      <c r="I3" s="18" t="s">
        <v>33</v>
      </c>
      <c r="J3" s="18" t="s">
        <v>34</v>
      </c>
      <c r="K3" s="18" t="s">
        <v>35</v>
      </c>
      <c r="L3" s="18" t="s">
        <v>36</v>
      </c>
      <c r="M3" s="11" t="s">
        <v>27</v>
      </c>
      <c r="N3" s="11" t="s">
        <v>28</v>
      </c>
      <c r="O3" s="11" t="s">
        <v>29</v>
      </c>
      <c r="P3" s="18" t="s">
        <v>30</v>
      </c>
      <c r="Q3" s="18" t="s">
        <v>31</v>
      </c>
      <c r="R3" s="18" t="s">
        <v>32</v>
      </c>
      <c r="S3" s="18" t="s">
        <v>33</v>
      </c>
      <c r="T3" s="18" t="s">
        <v>34</v>
      </c>
      <c r="U3" s="18" t="s">
        <v>35</v>
      </c>
      <c r="V3" s="18" t="s">
        <v>36</v>
      </c>
      <c r="W3" s="11" t="s">
        <v>27</v>
      </c>
      <c r="X3" s="11" t="s">
        <v>28</v>
      </c>
      <c r="Y3" s="11" t="s">
        <v>29</v>
      </c>
      <c r="Z3" s="18" t="s">
        <v>30</v>
      </c>
      <c r="AA3" s="18" t="s">
        <v>31</v>
      </c>
      <c r="AB3" s="18" t="s">
        <v>32</v>
      </c>
      <c r="AC3" s="18" t="s">
        <v>33</v>
      </c>
      <c r="AD3" s="18" t="s">
        <v>34</v>
      </c>
      <c r="AE3" s="18" t="s">
        <v>35</v>
      </c>
      <c r="AF3" s="18" t="s">
        <v>36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</row>
    <row r="4" spans="1:32" ht="20.25" customHeight="1">
      <c r="A4" s="40" t="s">
        <v>0</v>
      </c>
      <c r="B4" s="27" t="s">
        <v>1</v>
      </c>
      <c r="C4" s="3">
        <v>51.4</v>
      </c>
      <c r="D4" s="3">
        <v>90.3</v>
      </c>
      <c r="E4" s="3">
        <v>63.1</v>
      </c>
      <c r="F4" s="3">
        <v>60.3</v>
      </c>
      <c r="G4" s="3">
        <v>99.8</v>
      </c>
      <c r="H4" s="3">
        <v>150.6</v>
      </c>
      <c r="I4" s="3">
        <v>150.5</v>
      </c>
      <c r="J4" s="3">
        <v>204.5</v>
      </c>
      <c r="K4" s="3">
        <v>97</v>
      </c>
      <c r="L4" s="3">
        <v>154</v>
      </c>
      <c r="M4" s="3">
        <v>20.6</v>
      </c>
      <c r="N4" s="3">
        <v>39.7</v>
      </c>
      <c r="O4" s="19">
        <v>24.1</v>
      </c>
      <c r="P4" s="3">
        <v>28.9</v>
      </c>
      <c r="Q4" s="3">
        <v>71.6</v>
      </c>
      <c r="R4" s="3">
        <v>61.7</v>
      </c>
      <c r="S4" s="3">
        <v>93</v>
      </c>
      <c r="T4" s="3">
        <v>65.6</v>
      </c>
      <c r="U4" s="3">
        <v>57.8</v>
      </c>
      <c r="V4" s="3">
        <v>91</v>
      </c>
      <c r="W4" s="10">
        <f aca="true" t="shared" si="0" ref="W4:AF4">M4/C4*1000</f>
        <v>400.77821011673154</v>
      </c>
      <c r="X4" s="10">
        <f t="shared" si="0"/>
        <v>439.6456256921374</v>
      </c>
      <c r="Y4" s="10">
        <f t="shared" si="0"/>
        <v>381.9334389857369</v>
      </c>
      <c r="Z4" s="10">
        <f t="shared" si="0"/>
        <v>479.2703150912106</v>
      </c>
      <c r="AA4" s="10">
        <f t="shared" si="0"/>
        <v>717.4348697394789</v>
      </c>
      <c r="AB4" s="10">
        <f t="shared" si="0"/>
        <v>409.69455511288186</v>
      </c>
      <c r="AC4" s="10">
        <f t="shared" si="0"/>
        <v>617.9401993355482</v>
      </c>
      <c r="AD4" s="10">
        <f t="shared" si="0"/>
        <v>320.7823960880195</v>
      </c>
      <c r="AE4" s="22">
        <f t="shared" si="0"/>
        <v>595.8762886597938</v>
      </c>
      <c r="AF4" s="22">
        <f t="shared" si="0"/>
        <v>590.909090909091</v>
      </c>
    </row>
    <row r="5" spans="1:32" ht="20.25" customHeight="1">
      <c r="A5" s="41"/>
      <c r="B5" s="27" t="s">
        <v>2</v>
      </c>
      <c r="C5" s="3">
        <v>34.3</v>
      </c>
      <c r="D5" s="3">
        <v>60.2</v>
      </c>
      <c r="E5" s="3">
        <v>42.1</v>
      </c>
      <c r="F5" s="3">
        <v>37.3</v>
      </c>
      <c r="G5" s="3">
        <v>62.7</v>
      </c>
      <c r="H5" s="3">
        <v>131.3</v>
      </c>
      <c r="I5" s="3">
        <v>159.5</v>
      </c>
      <c r="J5" s="3">
        <v>185.1</v>
      </c>
      <c r="K5" s="3">
        <v>305.6</v>
      </c>
      <c r="L5" s="3">
        <v>238.6</v>
      </c>
      <c r="M5" s="3">
        <v>13.8</v>
      </c>
      <c r="N5" s="3">
        <v>26.4</v>
      </c>
      <c r="O5" s="19">
        <v>16.1</v>
      </c>
      <c r="P5" s="3">
        <v>34.7</v>
      </c>
      <c r="Q5" s="3">
        <v>67.8</v>
      </c>
      <c r="R5" s="3">
        <v>125.6</v>
      </c>
      <c r="S5" s="3">
        <v>128.3</v>
      </c>
      <c r="T5" s="3">
        <v>151.8</v>
      </c>
      <c r="U5" s="3">
        <v>226.6</v>
      </c>
      <c r="V5" s="3">
        <v>172.5</v>
      </c>
      <c r="W5" s="10">
        <f aca="true" t="shared" si="1" ref="W5:W41">M5/C5*1000</f>
        <v>402.332361516035</v>
      </c>
      <c r="X5" s="10">
        <f aca="true" t="shared" si="2" ref="X5:X37">N5/D5*1000</f>
        <v>438.5382059800664</v>
      </c>
      <c r="Y5" s="10">
        <f aca="true" t="shared" si="3" ref="Y5:AC6">O5/E5*1000</f>
        <v>382.4228028503563</v>
      </c>
      <c r="Z5" s="10">
        <f t="shared" si="3"/>
        <v>930.29490616622</v>
      </c>
      <c r="AA5" s="10">
        <f t="shared" si="3"/>
        <v>1081.33971291866</v>
      </c>
      <c r="AB5" s="10">
        <f t="shared" si="3"/>
        <v>956.5879664889565</v>
      </c>
      <c r="AC5" s="10">
        <f t="shared" si="3"/>
        <v>804.3887147335423</v>
      </c>
      <c r="AD5" s="10">
        <f aca="true" t="shared" si="4" ref="AD5:AD37">T5/J5*1000</f>
        <v>820.0972447325771</v>
      </c>
      <c r="AE5" s="22">
        <f aca="true" t="shared" si="5" ref="AE5:AF37">U5/K5*1000</f>
        <v>741.4921465968586</v>
      </c>
      <c r="AF5" s="22">
        <f t="shared" si="5"/>
        <v>722.967309304275</v>
      </c>
    </row>
    <row r="6" spans="1:32" ht="20.25" customHeight="1">
      <c r="A6" s="42"/>
      <c r="B6" s="27" t="s">
        <v>3</v>
      </c>
      <c r="C6" s="3">
        <f>C5+C4</f>
        <v>85.69999999999999</v>
      </c>
      <c r="D6" s="3">
        <f aca="true" t="shared" si="6" ref="D6:V6">D5+D4</f>
        <v>150.5</v>
      </c>
      <c r="E6" s="3">
        <f t="shared" si="6"/>
        <v>105.2</v>
      </c>
      <c r="F6" s="3">
        <f t="shared" si="6"/>
        <v>97.6</v>
      </c>
      <c r="G6" s="3">
        <f t="shared" si="6"/>
        <v>162.5</v>
      </c>
      <c r="H6" s="3">
        <f t="shared" si="6"/>
        <v>281.9</v>
      </c>
      <c r="I6" s="3">
        <f t="shared" si="6"/>
        <v>310</v>
      </c>
      <c r="J6" s="3">
        <f>J5+J4</f>
        <v>389.6</v>
      </c>
      <c r="K6" s="3">
        <f t="shared" si="6"/>
        <v>402.6</v>
      </c>
      <c r="L6" s="3">
        <f t="shared" si="6"/>
        <v>392.6</v>
      </c>
      <c r="M6" s="3">
        <f>M5+M4</f>
        <v>34.400000000000006</v>
      </c>
      <c r="N6" s="3">
        <f t="shared" si="6"/>
        <v>66.1</v>
      </c>
      <c r="O6" s="3">
        <f t="shared" si="6"/>
        <v>40.2</v>
      </c>
      <c r="P6" s="3">
        <f t="shared" si="6"/>
        <v>63.6</v>
      </c>
      <c r="Q6" s="3">
        <f t="shared" si="6"/>
        <v>139.39999999999998</v>
      </c>
      <c r="R6" s="3">
        <f t="shared" si="6"/>
        <v>187.3</v>
      </c>
      <c r="S6" s="3">
        <f t="shared" si="6"/>
        <v>221.3</v>
      </c>
      <c r="T6" s="3">
        <f t="shared" si="6"/>
        <v>217.4</v>
      </c>
      <c r="U6" s="3">
        <f t="shared" si="6"/>
        <v>284.4</v>
      </c>
      <c r="V6" s="3">
        <f t="shared" si="6"/>
        <v>263.5</v>
      </c>
      <c r="W6" s="10">
        <f t="shared" si="1"/>
        <v>401.4002333722288</v>
      </c>
      <c r="X6" s="10">
        <f t="shared" si="2"/>
        <v>439.2026578073089</v>
      </c>
      <c r="Y6" s="10">
        <f t="shared" si="3"/>
        <v>382.12927756653994</v>
      </c>
      <c r="Z6" s="10">
        <f t="shared" si="3"/>
        <v>651.6393442622951</v>
      </c>
      <c r="AA6" s="10">
        <f t="shared" si="3"/>
        <v>857.8461538461537</v>
      </c>
      <c r="AB6" s="10">
        <f t="shared" si="3"/>
        <v>664.4200070947145</v>
      </c>
      <c r="AC6" s="10">
        <f t="shared" si="3"/>
        <v>713.8709677419355</v>
      </c>
      <c r="AD6" s="10">
        <f t="shared" si="4"/>
        <v>558.0082135523614</v>
      </c>
      <c r="AE6" s="22">
        <f t="shared" si="5"/>
        <v>706.4083457526079</v>
      </c>
      <c r="AF6" s="22">
        <f t="shared" si="5"/>
        <v>671.1665817626082</v>
      </c>
    </row>
    <row r="7" spans="1:32" ht="20.25" customHeight="1">
      <c r="A7" s="40" t="s">
        <v>14</v>
      </c>
      <c r="B7" s="27" t="s">
        <v>1</v>
      </c>
      <c r="C7" s="3">
        <v>0.3</v>
      </c>
      <c r="D7" s="3">
        <v>0.2</v>
      </c>
      <c r="E7" s="3">
        <v>0.7</v>
      </c>
      <c r="F7" s="3">
        <v>1.7</v>
      </c>
      <c r="G7" s="3"/>
      <c r="H7" s="3"/>
      <c r="I7" s="3"/>
      <c r="J7" s="3"/>
      <c r="K7" s="3"/>
      <c r="L7" s="3"/>
      <c r="M7" s="3">
        <v>0.2</v>
      </c>
      <c r="N7" s="3">
        <v>0.1</v>
      </c>
      <c r="O7" s="3">
        <v>0.2</v>
      </c>
      <c r="P7" s="3">
        <v>0.4</v>
      </c>
      <c r="Q7" s="3"/>
      <c r="R7" s="3"/>
      <c r="S7" s="3"/>
      <c r="T7" s="3"/>
      <c r="U7" s="3"/>
      <c r="V7" s="3"/>
      <c r="W7" s="10">
        <f t="shared" si="1"/>
        <v>666.6666666666667</v>
      </c>
      <c r="X7" s="10">
        <f t="shared" si="2"/>
        <v>500</v>
      </c>
      <c r="Y7" s="10"/>
      <c r="Z7" s="10"/>
      <c r="AA7" s="10"/>
      <c r="AB7" s="10"/>
      <c r="AC7" s="10"/>
      <c r="AD7" s="10"/>
      <c r="AE7" s="22"/>
      <c r="AF7" s="22"/>
    </row>
    <row r="8" spans="1:32" ht="20.25" customHeight="1">
      <c r="A8" s="41"/>
      <c r="B8" s="27" t="s">
        <v>2</v>
      </c>
      <c r="C8" s="3">
        <v>0.1</v>
      </c>
      <c r="D8" s="3">
        <v>0.1</v>
      </c>
      <c r="E8" s="3">
        <v>0.5</v>
      </c>
      <c r="F8" s="3">
        <v>1.2</v>
      </c>
      <c r="G8" s="3">
        <v>0.3</v>
      </c>
      <c r="H8" s="3">
        <v>2.6</v>
      </c>
      <c r="I8" s="3">
        <v>3.7</v>
      </c>
      <c r="J8" s="3">
        <v>5</v>
      </c>
      <c r="K8" s="3">
        <v>10.7</v>
      </c>
      <c r="L8" s="3">
        <v>6.9</v>
      </c>
      <c r="M8" s="3"/>
      <c r="N8" s="3"/>
      <c r="O8" s="3">
        <v>0.1</v>
      </c>
      <c r="P8" s="3">
        <v>0.3</v>
      </c>
      <c r="Q8" s="3">
        <v>0.1</v>
      </c>
      <c r="R8" s="3">
        <v>0.6</v>
      </c>
      <c r="S8" s="3">
        <v>1.3</v>
      </c>
      <c r="T8" s="3">
        <v>2</v>
      </c>
      <c r="U8" s="3">
        <v>4.7</v>
      </c>
      <c r="V8" s="3">
        <v>4.6</v>
      </c>
      <c r="W8" s="10"/>
      <c r="X8" s="10"/>
      <c r="Y8" s="10"/>
      <c r="Z8" s="10"/>
      <c r="AA8" s="10">
        <f aca="true" t="shared" si="7" ref="AA8:AF8">Q8/G8*1000</f>
        <v>333.33333333333337</v>
      </c>
      <c r="AB8" s="10">
        <f t="shared" si="7"/>
        <v>230.76923076923075</v>
      </c>
      <c r="AC8" s="10">
        <f t="shared" si="7"/>
        <v>351.35135135135135</v>
      </c>
      <c r="AD8" s="10">
        <f t="shared" si="7"/>
        <v>400</v>
      </c>
      <c r="AE8" s="22">
        <f t="shared" si="7"/>
        <v>439.25233644859816</v>
      </c>
      <c r="AF8" s="22">
        <f t="shared" si="7"/>
        <v>666.6666666666666</v>
      </c>
    </row>
    <row r="9" spans="1:32" ht="20.25" customHeight="1">
      <c r="A9" s="42"/>
      <c r="B9" s="27" t="s">
        <v>3</v>
      </c>
      <c r="C9" s="3">
        <f aca="true" t="shared" si="8" ref="C9:V9">C8+C7</f>
        <v>0.4</v>
      </c>
      <c r="D9" s="3">
        <f t="shared" si="8"/>
        <v>0.30000000000000004</v>
      </c>
      <c r="E9" s="3">
        <f t="shared" si="8"/>
        <v>1.2</v>
      </c>
      <c r="F9" s="3">
        <f t="shared" si="8"/>
        <v>2.9</v>
      </c>
      <c r="G9" s="3">
        <f t="shared" si="8"/>
        <v>0.3</v>
      </c>
      <c r="H9" s="3">
        <f t="shared" si="8"/>
        <v>2.6</v>
      </c>
      <c r="I9" s="3">
        <f t="shared" si="8"/>
        <v>3.7</v>
      </c>
      <c r="J9" s="3">
        <f t="shared" si="8"/>
        <v>5</v>
      </c>
      <c r="K9" s="3">
        <f t="shared" si="8"/>
        <v>10.7</v>
      </c>
      <c r="L9" s="3">
        <f t="shared" si="8"/>
        <v>6.9</v>
      </c>
      <c r="M9" s="3">
        <f t="shared" si="8"/>
        <v>0.2</v>
      </c>
      <c r="N9" s="3">
        <f t="shared" si="8"/>
        <v>0.1</v>
      </c>
      <c r="O9" s="3">
        <f t="shared" si="8"/>
        <v>0.30000000000000004</v>
      </c>
      <c r="P9" s="3">
        <f t="shared" si="8"/>
        <v>0.7</v>
      </c>
      <c r="Q9" s="3">
        <f t="shared" si="8"/>
        <v>0.1</v>
      </c>
      <c r="R9" s="3">
        <f t="shared" si="8"/>
        <v>0.6</v>
      </c>
      <c r="S9" s="3">
        <f t="shared" si="8"/>
        <v>1.3</v>
      </c>
      <c r="T9" s="3">
        <f t="shared" si="8"/>
        <v>2</v>
      </c>
      <c r="U9" s="3">
        <f t="shared" si="8"/>
        <v>4.7</v>
      </c>
      <c r="V9" s="3">
        <f t="shared" si="8"/>
        <v>4.6</v>
      </c>
      <c r="W9" s="10">
        <f t="shared" si="1"/>
        <v>500</v>
      </c>
      <c r="X9" s="10">
        <f t="shared" si="2"/>
        <v>333.3333333333333</v>
      </c>
      <c r="Y9" s="10">
        <f>O9/E9*1000</f>
        <v>250.00000000000006</v>
      </c>
      <c r="Z9" s="10">
        <f>P9/F9*1000</f>
        <v>241.37931034482756</v>
      </c>
      <c r="AA9" s="10">
        <f>Q9/G9*1000</f>
        <v>333.33333333333337</v>
      </c>
      <c r="AB9" s="10">
        <f>R9/H9*1000</f>
        <v>230.76923076923075</v>
      </c>
      <c r="AC9" s="10">
        <f>S9/I9*1000</f>
        <v>351.35135135135135</v>
      </c>
      <c r="AD9" s="10">
        <f t="shared" si="4"/>
        <v>400</v>
      </c>
      <c r="AE9" s="22">
        <f t="shared" si="5"/>
        <v>439.25233644859816</v>
      </c>
      <c r="AF9" s="22">
        <f t="shared" si="5"/>
        <v>666.6666666666666</v>
      </c>
    </row>
    <row r="10" spans="1:32" ht="20.25" customHeight="1">
      <c r="A10" s="8" t="s">
        <v>4</v>
      </c>
      <c r="B10" s="27" t="s">
        <v>9</v>
      </c>
      <c r="C10" s="3"/>
      <c r="D10" s="3"/>
      <c r="E10" s="3"/>
      <c r="F10" s="3">
        <v>8</v>
      </c>
      <c r="G10" s="3">
        <v>4.8</v>
      </c>
      <c r="H10" s="3">
        <v>100</v>
      </c>
      <c r="I10" s="3">
        <v>40</v>
      </c>
      <c r="J10" s="3">
        <v>40</v>
      </c>
      <c r="K10" s="3">
        <v>34.4</v>
      </c>
      <c r="L10" s="3">
        <v>29.8</v>
      </c>
      <c r="M10" s="3"/>
      <c r="N10" s="3"/>
      <c r="O10" s="19"/>
      <c r="P10" s="3">
        <v>7</v>
      </c>
      <c r="Q10" s="3">
        <v>8.4</v>
      </c>
      <c r="R10" s="3">
        <v>161.8</v>
      </c>
      <c r="S10" s="3">
        <v>65</v>
      </c>
      <c r="T10" s="3">
        <v>65</v>
      </c>
      <c r="U10" s="3">
        <v>56.5</v>
      </c>
      <c r="V10" s="3">
        <v>51.3</v>
      </c>
      <c r="W10" s="10"/>
      <c r="X10" s="10"/>
      <c r="Y10" s="10"/>
      <c r="Z10" s="10">
        <f aca="true" t="shared" si="9" ref="Z10:Z37">P10/F10*1000</f>
        <v>875</v>
      </c>
      <c r="AA10" s="10">
        <f aca="true" t="shared" si="10" ref="AA10:AC15">Q10/G10*1000</f>
        <v>1750.0000000000002</v>
      </c>
      <c r="AB10" s="10">
        <f t="shared" si="10"/>
        <v>1618</v>
      </c>
      <c r="AC10" s="10">
        <f t="shared" si="10"/>
        <v>1625</v>
      </c>
      <c r="AD10" s="10">
        <f t="shared" si="4"/>
        <v>1625</v>
      </c>
      <c r="AE10" s="22">
        <f t="shared" si="5"/>
        <v>1642.4418604651164</v>
      </c>
      <c r="AF10" s="22">
        <f t="shared" si="5"/>
        <v>1721.4765100671138</v>
      </c>
    </row>
    <row r="11" spans="1:32" ht="20.25" customHeight="1">
      <c r="A11" s="37" t="s">
        <v>5</v>
      </c>
      <c r="B11" s="27" t="s">
        <v>1</v>
      </c>
      <c r="C11" s="3">
        <v>358.7</v>
      </c>
      <c r="D11" s="3">
        <v>633.9</v>
      </c>
      <c r="E11" s="3">
        <v>277</v>
      </c>
      <c r="F11" s="3">
        <v>258.3</v>
      </c>
      <c r="G11" s="3">
        <v>383.7</v>
      </c>
      <c r="H11" s="3">
        <v>592.7</v>
      </c>
      <c r="I11" s="3">
        <v>522.2</v>
      </c>
      <c r="J11" s="3">
        <v>885.7</v>
      </c>
      <c r="K11" s="3">
        <v>353.3</v>
      </c>
      <c r="L11" s="3">
        <v>524.9</v>
      </c>
      <c r="M11" s="3">
        <v>174</v>
      </c>
      <c r="N11" s="3">
        <v>211.4</v>
      </c>
      <c r="O11" s="19">
        <v>85.7</v>
      </c>
      <c r="P11" s="3">
        <v>113.2</v>
      </c>
      <c r="Q11" s="3">
        <v>152.7</v>
      </c>
      <c r="R11" s="3">
        <v>241</v>
      </c>
      <c r="S11" s="3">
        <v>223.8</v>
      </c>
      <c r="T11" s="3">
        <v>287.5</v>
      </c>
      <c r="U11" s="3">
        <v>154.1</v>
      </c>
      <c r="V11" s="3">
        <v>218.3</v>
      </c>
      <c r="W11" s="10">
        <f t="shared" si="1"/>
        <v>485.0850292723725</v>
      </c>
      <c r="X11" s="10">
        <f t="shared" si="2"/>
        <v>333.4910869222275</v>
      </c>
      <c r="Y11" s="10">
        <f aca="true" t="shared" si="11" ref="Y11:Y37">O11/E11*1000</f>
        <v>309.3862815884477</v>
      </c>
      <c r="Z11" s="10">
        <f t="shared" si="9"/>
        <v>438.25009678668215</v>
      </c>
      <c r="AA11" s="10">
        <f t="shared" si="10"/>
        <v>397.9671618451915</v>
      </c>
      <c r="AB11" s="10">
        <f t="shared" si="10"/>
        <v>406.6138012485237</v>
      </c>
      <c r="AC11" s="10">
        <f t="shared" si="10"/>
        <v>428.57142857142856</v>
      </c>
      <c r="AD11" s="10">
        <f t="shared" si="4"/>
        <v>324.602009709834</v>
      </c>
      <c r="AE11" s="22">
        <f t="shared" si="5"/>
        <v>436.1732238890461</v>
      </c>
      <c r="AF11" s="22">
        <f t="shared" si="5"/>
        <v>415.88874071251666</v>
      </c>
    </row>
    <row r="12" spans="1:32" ht="20.25" customHeight="1">
      <c r="A12" s="37"/>
      <c r="B12" s="27" t="s">
        <v>2</v>
      </c>
      <c r="C12" s="3">
        <v>239.1</v>
      </c>
      <c r="D12" s="3">
        <v>422.7</v>
      </c>
      <c r="E12" s="3">
        <v>213.5</v>
      </c>
      <c r="F12" s="3">
        <v>328.6</v>
      </c>
      <c r="G12" s="3">
        <v>511.4</v>
      </c>
      <c r="H12" s="3">
        <v>604.3</v>
      </c>
      <c r="I12" s="3">
        <v>546.3</v>
      </c>
      <c r="J12" s="3">
        <v>583.6</v>
      </c>
      <c r="K12" s="3">
        <v>486.2</v>
      </c>
      <c r="L12" s="3">
        <v>487.3</v>
      </c>
      <c r="M12" s="3">
        <v>116.1</v>
      </c>
      <c r="N12" s="3">
        <v>141</v>
      </c>
      <c r="O12" s="19">
        <v>57.2</v>
      </c>
      <c r="P12" s="3">
        <v>132.6</v>
      </c>
      <c r="Q12" s="3">
        <v>217.1</v>
      </c>
      <c r="R12" s="3">
        <v>275.2</v>
      </c>
      <c r="S12" s="3">
        <v>200.8</v>
      </c>
      <c r="T12" s="3">
        <v>187.3</v>
      </c>
      <c r="U12" s="3">
        <v>201</v>
      </c>
      <c r="V12" s="3">
        <v>177.1</v>
      </c>
      <c r="W12" s="10">
        <f t="shared" si="1"/>
        <v>485.5708908406524</v>
      </c>
      <c r="X12" s="10">
        <f t="shared" si="2"/>
        <v>333.569907735983</v>
      </c>
      <c r="Y12" s="10">
        <f t="shared" si="11"/>
        <v>267.91569086651054</v>
      </c>
      <c r="Z12" s="10">
        <f t="shared" si="9"/>
        <v>403.53012781497256</v>
      </c>
      <c r="AA12" s="10">
        <f t="shared" si="10"/>
        <v>424.5209229565898</v>
      </c>
      <c r="AB12" s="10">
        <f t="shared" si="10"/>
        <v>455.4029455568426</v>
      </c>
      <c r="AC12" s="10">
        <f t="shared" si="10"/>
        <v>367.5636097382391</v>
      </c>
      <c r="AD12" s="10">
        <f t="shared" si="4"/>
        <v>320.9389993145991</v>
      </c>
      <c r="AE12" s="22">
        <f t="shared" si="5"/>
        <v>413.41011929247225</v>
      </c>
      <c r="AF12" s="22">
        <f t="shared" si="5"/>
        <v>363.43115124153496</v>
      </c>
    </row>
    <row r="13" spans="1:32" ht="20.25" customHeight="1">
      <c r="A13" s="37"/>
      <c r="B13" s="27" t="s">
        <v>3</v>
      </c>
      <c r="C13" s="3">
        <f aca="true" t="shared" si="12" ref="C13:V13">C12+C11</f>
        <v>597.8</v>
      </c>
      <c r="D13" s="3">
        <f t="shared" si="12"/>
        <v>1056.6</v>
      </c>
      <c r="E13" s="3">
        <f t="shared" si="12"/>
        <v>490.5</v>
      </c>
      <c r="F13" s="3">
        <f t="shared" si="12"/>
        <v>586.9000000000001</v>
      </c>
      <c r="G13" s="3">
        <f t="shared" si="12"/>
        <v>895.0999999999999</v>
      </c>
      <c r="H13" s="3">
        <f t="shared" si="12"/>
        <v>1197</v>
      </c>
      <c r="I13" s="3">
        <f t="shared" si="12"/>
        <v>1068.5</v>
      </c>
      <c r="J13" s="3">
        <f t="shared" si="12"/>
        <v>1469.3000000000002</v>
      </c>
      <c r="K13" s="3">
        <f t="shared" si="12"/>
        <v>839.5</v>
      </c>
      <c r="L13" s="3">
        <f t="shared" si="12"/>
        <v>1012.2</v>
      </c>
      <c r="M13" s="3">
        <f t="shared" si="12"/>
        <v>290.1</v>
      </c>
      <c r="N13" s="3">
        <f t="shared" si="12"/>
        <v>352.4</v>
      </c>
      <c r="O13" s="3">
        <f t="shared" si="12"/>
        <v>142.9</v>
      </c>
      <c r="P13" s="3">
        <f t="shared" si="12"/>
        <v>245.8</v>
      </c>
      <c r="Q13" s="3">
        <f t="shared" si="12"/>
        <v>369.79999999999995</v>
      </c>
      <c r="R13" s="3">
        <f t="shared" si="12"/>
        <v>516.2</v>
      </c>
      <c r="S13" s="3">
        <f t="shared" si="12"/>
        <v>424.6</v>
      </c>
      <c r="T13" s="3">
        <f t="shared" si="12"/>
        <v>474.8</v>
      </c>
      <c r="U13" s="3">
        <f t="shared" si="12"/>
        <v>355.1</v>
      </c>
      <c r="V13" s="3">
        <f t="shared" si="12"/>
        <v>395.4</v>
      </c>
      <c r="W13" s="10">
        <f t="shared" si="1"/>
        <v>485.2793576446973</v>
      </c>
      <c r="X13" s="10">
        <f t="shared" si="2"/>
        <v>333.52261972364187</v>
      </c>
      <c r="Y13" s="10">
        <f t="shared" si="11"/>
        <v>291.33537206931703</v>
      </c>
      <c r="Z13" s="10">
        <f t="shared" si="9"/>
        <v>418.8107002896575</v>
      </c>
      <c r="AA13" s="10">
        <f t="shared" si="10"/>
        <v>413.13819684951403</v>
      </c>
      <c r="AB13" s="10">
        <f t="shared" si="10"/>
        <v>431.2447786131997</v>
      </c>
      <c r="AC13" s="10">
        <f t="shared" si="10"/>
        <v>397.3795039775386</v>
      </c>
      <c r="AD13" s="10">
        <f t="shared" si="4"/>
        <v>323.1470768393112</v>
      </c>
      <c r="AE13" s="22">
        <f t="shared" si="5"/>
        <v>422.98987492555096</v>
      </c>
      <c r="AF13" s="22">
        <f t="shared" si="5"/>
        <v>390.63426200355656</v>
      </c>
    </row>
    <row r="14" spans="1:32" ht="20.25" customHeight="1">
      <c r="A14" s="37" t="s">
        <v>6</v>
      </c>
      <c r="B14" s="27" t="s">
        <v>1</v>
      </c>
      <c r="C14" s="3"/>
      <c r="D14" s="3"/>
      <c r="E14" s="3"/>
      <c r="F14" s="3">
        <v>23.3</v>
      </c>
      <c r="G14" s="3">
        <v>19.1</v>
      </c>
      <c r="H14" s="3">
        <v>16.6</v>
      </c>
      <c r="I14" s="3">
        <v>17.1</v>
      </c>
      <c r="J14" s="3">
        <v>12.3</v>
      </c>
      <c r="K14" s="3">
        <v>9.2</v>
      </c>
      <c r="L14" s="3">
        <v>7</v>
      </c>
      <c r="M14" s="3"/>
      <c r="N14" s="3"/>
      <c r="O14" s="19"/>
      <c r="P14" s="3">
        <v>9</v>
      </c>
      <c r="Q14" s="3">
        <v>5.7</v>
      </c>
      <c r="R14" s="3">
        <v>5.2</v>
      </c>
      <c r="S14" s="3">
        <v>5.8</v>
      </c>
      <c r="T14" s="3">
        <v>4.5</v>
      </c>
      <c r="U14" s="3">
        <v>2.6</v>
      </c>
      <c r="V14" s="3">
        <v>2.2</v>
      </c>
      <c r="W14" s="10"/>
      <c r="X14" s="10"/>
      <c r="Y14" s="10"/>
      <c r="Z14" s="10"/>
      <c r="AA14" s="10">
        <f t="shared" si="10"/>
        <v>298.42931937172773</v>
      </c>
      <c r="AB14" s="10">
        <f t="shared" si="10"/>
        <v>313.2530120481928</v>
      </c>
      <c r="AC14" s="10">
        <f t="shared" si="10"/>
        <v>339.1812865497076</v>
      </c>
      <c r="AD14" s="10">
        <f t="shared" si="4"/>
        <v>365.8536585365854</v>
      </c>
      <c r="AE14" s="22">
        <f t="shared" si="5"/>
        <v>282.60869565217394</v>
      </c>
      <c r="AF14" s="22">
        <f t="shared" si="5"/>
        <v>314.28571428571433</v>
      </c>
    </row>
    <row r="15" spans="1:32" ht="20.25" customHeight="1">
      <c r="A15" s="37"/>
      <c r="B15" s="27" t="s">
        <v>9</v>
      </c>
      <c r="C15" s="3"/>
      <c r="D15" s="3"/>
      <c r="E15" s="3"/>
      <c r="F15" s="3">
        <v>4.2</v>
      </c>
      <c r="G15" s="3">
        <v>2.6</v>
      </c>
      <c r="H15" s="3">
        <v>4.7</v>
      </c>
      <c r="I15" s="3">
        <v>11.5</v>
      </c>
      <c r="J15" s="3">
        <v>6.1</v>
      </c>
      <c r="K15" s="3">
        <v>3.8</v>
      </c>
      <c r="L15" s="3">
        <v>2.9</v>
      </c>
      <c r="M15" s="3"/>
      <c r="N15" s="3"/>
      <c r="O15" s="19"/>
      <c r="P15" s="3">
        <v>2</v>
      </c>
      <c r="Q15" s="3">
        <v>1.3</v>
      </c>
      <c r="R15" s="3">
        <v>1.5</v>
      </c>
      <c r="S15" s="3">
        <v>5.2</v>
      </c>
      <c r="T15" s="3">
        <v>2</v>
      </c>
      <c r="U15" s="3">
        <v>1.2</v>
      </c>
      <c r="V15" s="3">
        <v>0.9</v>
      </c>
      <c r="W15" s="10"/>
      <c r="X15" s="10"/>
      <c r="Y15" s="10"/>
      <c r="Z15" s="10">
        <f t="shared" si="9"/>
        <v>476.19047619047615</v>
      </c>
      <c r="AA15" s="10">
        <f aca="true" t="shared" si="13" ref="AA15:AA26">Q15/G15*1000</f>
        <v>500</v>
      </c>
      <c r="AB15" s="10">
        <f t="shared" si="10"/>
        <v>319.1489361702127</v>
      </c>
      <c r="AC15" s="10">
        <f aca="true" t="shared" si="14" ref="AC15:AC22">S15/I15*1000</f>
        <v>452.17391304347825</v>
      </c>
      <c r="AD15" s="10">
        <f t="shared" si="4"/>
        <v>327.8688524590164</v>
      </c>
      <c r="AE15" s="22">
        <f t="shared" si="5"/>
        <v>315.7894736842105</v>
      </c>
      <c r="AF15" s="22">
        <f t="shared" si="5"/>
        <v>310.3448275862069</v>
      </c>
    </row>
    <row r="16" spans="1:32" ht="20.25" customHeight="1">
      <c r="A16" s="37"/>
      <c r="B16" s="27" t="s">
        <v>3</v>
      </c>
      <c r="C16" s="3">
        <f aca="true" t="shared" si="15" ref="C16:V16">C15+C14</f>
        <v>0</v>
      </c>
      <c r="D16" s="3">
        <f t="shared" si="15"/>
        <v>0</v>
      </c>
      <c r="E16" s="3">
        <f t="shared" si="15"/>
        <v>0</v>
      </c>
      <c r="F16" s="3">
        <f t="shared" si="15"/>
        <v>27.5</v>
      </c>
      <c r="G16" s="3">
        <f t="shared" si="15"/>
        <v>21.700000000000003</v>
      </c>
      <c r="H16" s="3">
        <f t="shared" si="15"/>
        <v>21.3</v>
      </c>
      <c r="I16" s="3">
        <f t="shared" si="15"/>
        <v>28.6</v>
      </c>
      <c r="J16" s="3">
        <f t="shared" si="15"/>
        <v>18.4</v>
      </c>
      <c r="K16" s="3">
        <f t="shared" si="15"/>
        <v>13</v>
      </c>
      <c r="L16" s="3">
        <f t="shared" si="15"/>
        <v>9.9</v>
      </c>
      <c r="M16" s="3">
        <f t="shared" si="15"/>
        <v>0</v>
      </c>
      <c r="N16" s="3">
        <f t="shared" si="15"/>
        <v>0</v>
      </c>
      <c r="O16" s="3">
        <f t="shared" si="15"/>
        <v>0</v>
      </c>
      <c r="P16" s="3">
        <f t="shared" si="15"/>
        <v>11</v>
      </c>
      <c r="Q16" s="3">
        <f t="shared" si="15"/>
        <v>7</v>
      </c>
      <c r="R16" s="3">
        <f t="shared" si="15"/>
        <v>6.7</v>
      </c>
      <c r="S16" s="3">
        <f t="shared" si="15"/>
        <v>11</v>
      </c>
      <c r="T16" s="3">
        <f t="shared" si="15"/>
        <v>6.5</v>
      </c>
      <c r="U16" s="3">
        <f t="shared" si="15"/>
        <v>3.8</v>
      </c>
      <c r="V16" s="3">
        <f t="shared" si="15"/>
        <v>3.1</v>
      </c>
      <c r="W16" s="10"/>
      <c r="X16" s="10"/>
      <c r="Y16" s="10"/>
      <c r="Z16" s="10">
        <f t="shared" si="9"/>
        <v>400</v>
      </c>
      <c r="AA16" s="10">
        <f t="shared" si="13"/>
        <v>322.58064516129025</v>
      </c>
      <c r="AB16" s="10">
        <f aca="true" t="shared" si="16" ref="AB16:AB26">R16/H16*1000</f>
        <v>314.55399061032864</v>
      </c>
      <c r="AC16" s="10">
        <f t="shared" si="14"/>
        <v>384.6153846153846</v>
      </c>
      <c r="AD16" s="10">
        <f t="shared" si="4"/>
        <v>353.26086956521743</v>
      </c>
      <c r="AE16" s="22">
        <f t="shared" si="5"/>
        <v>292.30769230769226</v>
      </c>
      <c r="AF16" s="22">
        <f t="shared" si="5"/>
        <v>313.13131313131316</v>
      </c>
    </row>
    <row r="17" spans="1:32" ht="20.25" customHeight="1">
      <c r="A17" s="43" t="s">
        <v>7</v>
      </c>
      <c r="B17" s="27" t="s">
        <v>1</v>
      </c>
      <c r="C17" s="3">
        <v>188.3</v>
      </c>
      <c r="D17" s="3">
        <v>243.5</v>
      </c>
      <c r="E17" s="3">
        <v>273.3</v>
      </c>
      <c r="F17" s="3">
        <v>188.1</v>
      </c>
      <c r="G17" s="3">
        <v>198.3</v>
      </c>
      <c r="H17" s="3">
        <v>200.9</v>
      </c>
      <c r="I17" s="3">
        <v>200.9</v>
      </c>
      <c r="J17" s="3">
        <v>247.7</v>
      </c>
      <c r="K17" s="3">
        <v>210.4</v>
      </c>
      <c r="L17" s="3">
        <v>201.7</v>
      </c>
      <c r="M17" s="3">
        <v>50.1</v>
      </c>
      <c r="N17" s="3">
        <v>117.5</v>
      </c>
      <c r="O17" s="19">
        <v>92.2</v>
      </c>
      <c r="P17" s="3">
        <v>108.2</v>
      </c>
      <c r="Q17" s="3">
        <v>96.2</v>
      </c>
      <c r="R17" s="3">
        <v>48.2</v>
      </c>
      <c r="S17" s="3">
        <v>94.2</v>
      </c>
      <c r="T17" s="3">
        <v>122.7</v>
      </c>
      <c r="U17" s="3">
        <v>100.2</v>
      </c>
      <c r="V17" s="3">
        <v>125.8</v>
      </c>
      <c r="W17" s="10">
        <f t="shared" si="1"/>
        <v>266.064790228359</v>
      </c>
      <c r="X17" s="10">
        <f t="shared" si="2"/>
        <v>482.54620123203284</v>
      </c>
      <c r="Y17" s="10">
        <f t="shared" si="11"/>
        <v>337.35821441639223</v>
      </c>
      <c r="Z17" s="10">
        <f t="shared" si="9"/>
        <v>575.2259436469963</v>
      </c>
      <c r="AA17" s="10">
        <f t="shared" si="13"/>
        <v>485.1235501765002</v>
      </c>
      <c r="AB17" s="10">
        <f t="shared" si="16"/>
        <v>239.92035838725735</v>
      </c>
      <c r="AC17" s="10">
        <f t="shared" si="14"/>
        <v>468.8899950223992</v>
      </c>
      <c r="AD17" s="10">
        <f t="shared" si="4"/>
        <v>495.35728704077513</v>
      </c>
      <c r="AE17" s="22">
        <f t="shared" si="5"/>
        <v>476.2357414448669</v>
      </c>
      <c r="AF17" s="22">
        <f t="shared" si="5"/>
        <v>623.6985622211205</v>
      </c>
    </row>
    <row r="18" spans="1:32" ht="20.25" customHeight="1">
      <c r="A18" s="43"/>
      <c r="B18" s="27" t="s">
        <v>2</v>
      </c>
      <c r="C18" s="3">
        <v>125.5</v>
      </c>
      <c r="D18" s="3">
        <v>162.3</v>
      </c>
      <c r="E18" s="3">
        <v>182.2</v>
      </c>
      <c r="F18" s="3">
        <v>226.7</v>
      </c>
      <c r="G18" s="3">
        <v>298.7</v>
      </c>
      <c r="H18" s="3">
        <v>174.8</v>
      </c>
      <c r="I18" s="3">
        <v>269.3</v>
      </c>
      <c r="J18" s="3">
        <v>323.8</v>
      </c>
      <c r="K18" s="3">
        <v>299.7</v>
      </c>
      <c r="L18" s="3">
        <v>294.6</v>
      </c>
      <c r="M18" s="3">
        <v>33.5</v>
      </c>
      <c r="N18" s="3">
        <v>78.4</v>
      </c>
      <c r="O18" s="19">
        <v>61.5</v>
      </c>
      <c r="P18" s="3">
        <v>149.3</v>
      </c>
      <c r="Q18" s="3">
        <v>207.1</v>
      </c>
      <c r="R18" s="3">
        <v>90.6</v>
      </c>
      <c r="S18" s="3">
        <v>151.2</v>
      </c>
      <c r="T18" s="3">
        <v>231.4</v>
      </c>
      <c r="U18" s="3">
        <v>180.9</v>
      </c>
      <c r="V18" s="3">
        <v>181.4</v>
      </c>
      <c r="W18" s="10">
        <f t="shared" si="1"/>
        <v>266.93227091633463</v>
      </c>
      <c r="X18" s="10">
        <f t="shared" si="2"/>
        <v>483.05606900800984</v>
      </c>
      <c r="Y18" s="10">
        <f t="shared" si="11"/>
        <v>337.5411635565313</v>
      </c>
      <c r="Z18" s="10">
        <f t="shared" si="9"/>
        <v>658.579620644023</v>
      </c>
      <c r="AA18" s="10">
        <f t="shared" si="13"/>
        <v>693.3377971208571</v>
      </c>
      <c r="AB18" s="10">
        <f t="shared" si="16"/>
        <v>518.3066361556064</v>
      </c>
      <c r="AC18" s="10">
        <f t="shared" si="14"/>
        <v>561.4556256962495</v>
      </c>
      <c r="AD18" s="10">
        <f t="shared" si="4"/>
        <v>714.638665843113</v>
      </c>
      <c r="AE18" s="22">
        <f t="shared" si="5"/>
        <v>603.6036036036037</v>
      </c>
      <c r="AF18" s="22">
        <f t="shared" si="5"/>
        <v>615.7501697216564</v>
      </c>
    </row>
    <row r="19" spans="1:32" ht="20.25" customHeight="1">
      <c r="A19" s="43"/>
      <c r="B19" s="27" t="s">
        <v>3</v>
      </c>
      <c r="C19" s="3">
        <f aca="true" t="shared" si="17" ref="C19:V19">SUM(C17:C18)</f>
        <v>313.8</v>
      </c>
      <c r="D19" s="3">
        <f t="shared" si="17"/>
        <v>405.8</v>
      </c>
      <c r="E19" s="3">
        <f t="shared" si="17"/>
        <v>455.5</v>
      </c>
      <c r="F19" s="3">
        <f t="shared" si="17"/>
        <v>414.79999999999995</v>
      </c>
      <c r="G19" s="3">
        <f t="shared" si="17"/>
        <v>497</v>
      </c>
      <c r="H19" s="3">
        <f t="shared" si="17"/>
        <v>375.70000000000005</v>
      </c>
      <c r="I19" s="3">
        <f t="shared" si="17"/>
        <v>470.20000000000005</v>
      </c>
      <c r="J19" s="3">
        <f t="shared" si="17"/>
        <v>571.5</v>
      </c>
      <c r="K19" s="3">
        <f t="shared" si="17"/>
        <v>510.1</v>
      </c>
      <c r="L19" s="3">
        <f t="shared" si="17"/>
        <v>496.3</v>
      </c>
      <c r="M19" s="3">
        <f t="shared" si="17"/>
        <v>83.6</v>
      </c>
      <c r="N19" s="3">
        <f t="shared" si="17"/>
        <v>195.9</v>
      </c>
      <c r="O19" s="3">
        <f t="shared" si="17"/>
        <v>153.7</v>
      </c>
      <c r="P19" s="3">
        <f t="shared" si="17"/>
        <v>257.5</v>
      </c>
      <c r="Q19" s="3">
        <f t="shared" si="17"/>
        <v>303.3</v>
      </c>
      <c r="R19" s="3">
        <f t="shared" si="17"/>
        <v>138.8</v>
      </c>
      <c r="S19" s="3">
        <f t="shared" si="17"/>
        <v>245.39999999999998</v>
      </c>
      <c r="T19" s="3">
        <f t="shared" si="17"/>
        <v>354.1</v>
      </c>
      <c r="U19" s="3">
        <f>SUM(U17:U18)</f>
        <v>281.1</v>
      </c>
      <c r="V19" s="3">
        <f t="shared" si="17"/>
        <v>307.2</v>
      </c>
      <c r="W19" s="10">
        <f t="shared" si="1"/>
        <v>266.4117272147865</v>
      </c>
      <c r="X19" s="10">
        <f t="shared" si="2"/>
        <v>482.75012321340563</v>
      </c>
      <c r="Y19" s="10">
        <f t="shared" si="11"/>
        <v>337.4313940724478</v>
      </c>
      <c r="Z19" s="10">
        <f t="shared" si="9"/>
        <v>620.7810993249759</v>
      </c>
      <c r="AA19" s="10">
        <f t="shared" si="13"/>
        <v>610.261569416499</v>
      </c>
      <c r="AB19" s="10">
        <f t="shared" si="16"/>
        <v>369.4437050838435</v>
      </c>
      <c r="AC19" s="10">
        <f t="shared" si="14"/>
        <v>521.90557209698</v>
      </c>
      <c r="AD19" s="10">
        <f t="shared" si="4"/>
        <v>619.5975503062118</v>
      </c>
      <c r="AE19" s="22">
        <f t="shared" si="5"/>
        <v>551.0684179572634</v>
      </c>
      <c r="AF19" s="22">
        <f t="shared" si="5"/>
        <v>618.980455369736</v>
      </c>
    </row>
    <row r="20" spans="1:32" ht="20.25" customHeight="1">
      <c r="A20" s="37" t="s">
        <v>8</v>
      </c>
      <c r="B20" s="27" t="s">
        <v>1</v>
      </c>
      <c r="C20" s="3"/>
      <c r="D20" s="3"/>
      <c r="E20" s="3"/>
      <c r="F20" s="3"/>
      <c r="G20" s="3"/>
      <c r="H20" s="3"/>
      <c r="I20" s="3"/>
      <c r="J20" s="3"/>
      <c r="K20" s="3">
        <v>1</v>
      </c>
      <c r="L20" s="3">
        <v>0.8</v>
      </c>
      <c r="M20" s="3"/>
      <c r="N20" s="3"/>
      <c r="O20" s="19"/>
      <c r="P20" s="3"/>
      <c r="Q20" s="3"/>
      <c r="R20" s="3"/>
      <c r="S20" s="3"/>
      <c r="T20" s="3"/>
      <c r="U20" s="3">
        <v>1.5</v>
      </c>
      <c r="V20" s="3">
        <v>1</v>
      </c>
      <c r="W20" s="10"/>
      <c r="X20" s="10"/>
      <c r="Y20" s="10"/>
      <c r="Z20" s="10"/>
      <c r="AA20" s="10"/>
      <c r="AB20" s="10"/>
      <c r="AC20" s="10"/>
      <c r="AD20" s="10"/>
      <c r="AE20" s="22">
        <f t="shared" si="5"/>
        <v>1500</v>
      </c>
      <c r="AF20" s="22">
        <f t="shared" si="5"/>
        <v>1250</v>
      </c>
    </row>
    <row r="21" spans="1:32" ht="20.25" customHeight="1">
      <c r="A21" s="37"/>
      <c r="B21" s="27" t="s">
        <v>9</v>
      </c>
      <c r="C21" s="3"/>
      <c r="D21" s="3"/>
      <c r="E21" s="3"/>
      <c r="F21" s="3"/>
      <c r="G21" s="3"/>
      <c r="H21" s="3">
        <v>0.4</v>
      </c>
      <c r="I21" s="3">
        <v>1.4</v>
      </c>
      <c r="J21" s="3">
        <v>2.5</v>
      </c>
      <c r="K21" s="3">
        <v>1.5</v>
      </c>
      <c r="L21" s="3">
        <v>1</v>
      </c>
      <c r="M21" s="3"/>
      <c r="N21" s="3"/>
      <c r="O21" s="19"/>
      <c r="P21" s="3"/>
      <c r="Q21" s="3"/>
      <c r="R21" s="3">
        <v>0.3</v>
      </c>
      <c r="S21" s="3">
        <v>1.2</v>
      </c>
      <c r="T21" s="3">
        <v>2</v>
      </c>
      <c r="U21" s="3">
        <v>0.8</v>
      </c>
      <c r="V21" s="3">
        <v>1</v>
      </c>
      <c r="W21" s="10"/>
      <c r="X21" s="10"/>
      <c r="Y21" s="10"/>
      <c r="Z21" s="10"/>
      <c r="AA21" s="10"/>
      <c r="AB21" s="10">
        <f t="shared" si="16"/>
        <v>749.9999999999999</v>
      </c>
      <c r="AC21" s="10">
        <f t="shared" si="14"/>
        <v>857.1428571428572</v>
      </c>
      <c r="AD21" s="10"/>
      <c r="AE21" s="22">
        <f t="shared" si="5"/>
        <v>533.3333333333334</v>
      </c>
      <c r="AF21" s="22">
        <f t="shared" si="5"/>
        <v>1000</v>
      </c>
    </row>
    <row r="22" spans="1:32" ht="20.25" customHeight="1">
      <c r="A22" s="37"/>
      <c r="B22" s="27" t="s">
        <v>3</v>
      </c>
      <c r="C22" s="3">
        <f aca="true" t="shared" si="18" ref="C22:V22">C21+C20</f>
        <v>0</v>
      </c>
      <c r="D22" s="3">
        <f t="shared" si="18"/>
        <v>0</v>
      </c>
      <c r="E22" s="3">
        <f t="shared" si="18"/>
        <v>0</v>
      </c>
      <c r="F22" s="3">
        <f t="shared" si="18"/>
        <v>0</v>
      </c>
      <c r="G22" s="3">
        <f t="shared" si="18"/>
        <v>0</v>
      </c>
      <c r="H22" s="3">
        <f t="shared" si="18"/>
        <v>0.4</v>
      </c>
      <c r="I22" s="3">
        <f t="shared" si="18"/>
        <v>1.4</v>
      </c>
      <c r="J22" s="3">
        <f t="shared" si="18"/>
        <v>2.5</v>
      </c>
      <c r="K22" s="3">
        <f t="shared" si="18"/>
        <v>2.5</v>
      </c>
      <c r="L22" s="3">
        <f t="shared" si="18"/>
        <v>1.8</v>
      </c>
      <c r="M22" s="3">
        <f t="shared" si="18"/>
        <v>0</v>
      </c>
      <c r="N22" s="3">
        <f t="shared" si="18"/>
        <v>0</v>
      </c>
      <c r="O22" s="3">
        <f t="shared" si="18"/>
        <v>0</v>
      </c>
      <c r="P22" s="3">
        <f t="shared" si="18"/>
        <v>0</v>
      </c>
      <c r="Q22" s="3">
        <f t="shared" si="18"/>
        <v>0</v>
      </c>
      <c r="R22" s="3">
        <f t="shared" si="18"/>
        <v>0.3</v>
      </c>
      <c r="S22" s="3">
        <f t="shared" si="18"/>
        <v>1.2</v>
      </c>
      <c r="T22" s="3">
        <f t="shared" si="18"/>
        <v>2</v>
      </c>
      <c r="U22" s="3">
        <f t="shared" si="18"/>
        <v>2.3</v>
      </c>
      <c r="V22" s="3">
        <f t="shared" si="18"/>
        <v>2</v>
      </c>
      <c r="W22" s="10"/>
      <c r="X22" s="10"/>
      <c r="Y22" s="10"/>
      <c r="Z22" s="10"/>
      <c r="AA22" s="10"/>
      <c r="AB22" s="10">
        <f t="shared" si="16"/>
        <v>749.9999999999999</v>
      </c>
      <c r="AC22" s="10">
        <f t="shared" si="14"/>
        <v>857.1428571428572</v>
      </c>
      <c r="AD22" s="10">
        <f t="shared" si="4"/>
        <v>800</v>
      </c>
      <c r="AE22" s="22">
        <f t="shared" si="5"/>
        <v>919.9999999999999</v>
      </c>
      <c r="AF22" s="22">
        <f t="shared" si="5"/>
        <v>1111.111111111111</v>
      </c>
    </row>
    <row r="23" spans="1:32" ht="20.25" customHeight="1">
      <c r="A23" s="37" t="s">
        <v>15</v>
      </c>
      <c r="B23" s="27" t="s">
        <v>1</v>
      </c>
      <c r="C23" s="3">
        <v>0.4</v>
      </c>
      <c r="D23" s="3">
        <v>1</v>
      </c>
      <c r="E23" s="3">
        <v>1.7</v>
      </c>
      <c r="F23" s="3">
        <v>1.2</v>
      </c>
      <c r="G23" s="3">
        <v>1.4</v>
      </c>
      <c r="H23" s="3">
        <v>0.6</v>
      </c>
      <c r="I23" s="3">
        <v>3.3</v>
      </c>
      <c r="J23" s="3">
        <v>1.9</v>
      </c>
      <c r="K23" s="3">
        <v>0.7</v>
      </c>
      <c r="L23" s="3">
        <v>0.8</v>
      </c>
      <c r="M23" s="3">
        <v>0.2</v>
      </c>
      <c r="N23" s="3">
        <v>0.5</v>
      </c>
      <c r="O23" s="19">
        <v>0.9</v>
      </c>
      <c r="P23" s="3">
        <v>0.7</v>
      </c>
      <c r="Q23" s="3">
        <v>0.8</v>
      </c>
      <c r="R23" s="3">
        <v>0.4</v>
      </c>
      <c r="S23" s="3">
        <v>1.1</v>
      </c>
      <c r="T23" s="3">
        <v>0.9</v>
      </c>
      <c r="U23" s="3">
        <v>0.3</v>
      </c>
      <c r="V23" s="3">
        <v>0.5</v>
      </c>
      <c r="W23" s="10">
        <f t="shared" si="1"/>
        <v>500</v>
      </c>
      <c r="X23" s="10">
        <f t="shared" si="2"/>
        <v>500</v>
      </c>
      <c r="Y23" s="10">
        <f t="shared" si="11"/>
        <v>529.4117647058823</v>
      </c>
      <c r="Z23" s="10">
        <f t="shared" si="9"/>
        <v>583.3333333333334</v>
      </c>
      <c r="AA23" s="10">
        <f t="shared" si="13"/>
        <v>571.4285714285716</v>
      </c>
      <c r="AB23" s="10">
        <f t="shared" si="16"/>
        <v>666.6666666666667</v>
      </c>
      <c r="AC23" s="10"/>
      <c r="AD23" s="10">
        <f t="shared" si="4"/>
        <v>473.68421052631584</v>
      </c>
      <c r="AE23" s="22"/>
      <c r="AF23" s="22"/>
    </row>
    <row r="24" spans="1:32" ht="20.25" customHeight="1">
      <c r="A24" s="37"/>
      <c r="B24" s="27" t="s">
        <v>2</v>
      </c>
      <c r="C24" s="3">
        <v>0.3</v>
      </c>
      <c r="D24" s="3">
        <v>0.7</v>
      </c>
      <c r="E24" s="3">
        <v>1.2</v>
      </c>
      <c r="F24" s="3">
        <v>0.1</v>
      </c>
      <c r="G24" s="3">
        <v>3.1</v>
      </c>
      <c r="H24" s="3">
        <v>4.1</v>
      </c>
      <c r="I24" s="3">
        <v>1.4</v>
      </c>
      <c r="J24" s="3">
        <v>3.7</v>
      </c>
      <c r="K24" s="3">
        <v>1.2</v>
      </c>
      <c r="L24" s="3">
        <v>1.3</v>
      </c>
      <c r="M24" s="3">
        <v>0.1</v>
      </c>
      <c r="N24" s="3">
        <v>0.3</v>
      </c>
      <c r="O24" s="19">
        <v>0.6</v>
      </c>
      <c r="P24" s="3">
        <v>0.1</v>
      </c>
      <c r="Q24" s="3">
        <v>1.4</v>
      </c>
      <c r="R24" s="3">
        <v>3</v>
      </c>
      <c r="S24" s="3">
        <v>1</v>
      </c>
      <c r="T24" s="3">
        <v>2</v>
      </c>
      <c r="U24" s="3">
        <v>0.7</v>
      </c>
      <c r="V24" s="3">
        <v>0.7</v>
      </c>
      <c r="W24" s="10">
        <f t="shared" si="1"/>
        <v>333.33333333333337</v>
      </c>
      <c r="X24" s="10">
        <f t="shared" si="2"/>
        <v>428.5714285714286</v>
      </c>
      <c r="Y24" s="10">
        <f t="shared" si="11"/>
        <v>500</v>
      </c>
      <c r="Z24" s="10">
        <f t="shared" si="9"/>
        <v>1000</v>
      </c>
      <c r="AA24" s="10">
        <f t="shared" si="13"/>
        <v>451.6129032258064</v>
      </c>
      <c r="AB24" s="10">
        <f t="shared" si="16"/>
        <v>731.7073170731708</v>
      </c>
      <c r="AC24" s="10">
        <f>S24/I24*1000</f>
        <v>714.2857142857143</v>
      </c>
      <c r="AD24" s="10">
        <f t="shared" si="4"/>
        <v>540.5405405405404</v>
      </c>
      <c r="AE24" s="22">
        <f t="shared" si="5"/>
        <v>583.3333333333334</v>
      </c>
      <c r="AF24" s="22">
        <f t="shared" si="5"/>
        <v>538.4615384615385</v>
      </c>
    </row>
    <row r="25" spans="1:32" ht="20.25" customHeight="1">
      <c r="A25" s="37"/>
      <c r="B25" s="27" t="s">
        <v>3</v>
      </c>
      <c r="C25" s="3">
        <f aca="true" t="shared" si="19" ref="C25:V25">C24+C23</f>
        <v>0.7</v>
      </c>
      <c r="D25" s="3">
        <f t="shared" si="19"/>
        <v>1.7</v>
      </c>
      <c r="E25" s="3">
        <f t="shared" si="19"/>
        <v>2.9</v>
      </c>
      <c r="F25" s="3">
        <f t="shared" si="19"/>
        <v>1.3</v>
      </c>
      <c r="G25" s="3">
        <f t="shared" si="19"/>
        <v>4.5</v>
      </c>
      <c r="H25" s="3">
        <f t="shared" si="19"/>
        <v>4.699999999999999</v>
      </c>
      <c r="I25" s="3">
        <f t="shared" si="19"/>
        <v>4.699999999999999</v>
      </c>
      <c r="J25" s="3">
        <f t="shared" si="19"/>
        <v>5.6</v>
      </c>
      <c r="K25" s="3">
        <f t="shared" si="19"/>
        <v>1.9</v>
      </c>
      <c r="L25" s="3">
        <f t="shared" si="19"/>
        <v>2.1</v>
      </c>
      <c r="M25" s="3">
        <f t="shared" si="19"/>
        <v>0.30000000000000004</v>
      </c>
      <c r="N25" s="3">
        <f t="shared" si="19"/>
        <v>0.8</v>
      </c>
      <c r="O25" s="3">
        <f t="shared" si="19"/>
        <v>1.5</v>
      </c>
      <c r="P25" s="3">
        <f t="shared" si="19"/>
        <v>0.7999999999999999</v>
      </c>
      <c r="Q25" s="3">
        <f t="shared" si="19"/>
        <v>2.2</v>
      </c>
      <c r="R25" s="3">
        <f t="shared" si="19"/>
        <v>3.4</v>
      </c>
      <c r="S25" s="3">
        <f t="shared" si="19"/>
        <v>2.1</v>
      </c>
      <c r="T25" s="3">
        <f t="shared" si="19"/>
        <v>2.9</v>
      </c>
      <c r="U25" s="3">
        <f t="shared" si="19"/>
        <v>1</v>
      </c>
      <c r="V25" s="3">
        <f t="shared" si="19"/>
        <v>1.2</v>
      </c>
      <c r="W25" s="10">
        <f t="shared" si="1"/>
        <v>428.57142857142867</v>
      </c>
      <c r="X25" s="10">
        <f t="shared" si="2"/>
        <v>470.5882352941177</v>
      </c>
      <c r="Y25" s="10">
        <f t="shared" si="11"/>
        <v>517.2413793103449</v>
      </c>
      <c r="Z25" s="10">
        <f t="shared" si="9"/>
        <v>615.3846153846154</v>
      </c>
      <c r="AA25" s="10">
        <f t="shared" si="13"/>
        <v>488.8888888888889</v>
      </c>
      <c r="AB25" s="10">
        <f t="shared" si="16"/>
        <v>723.404255319149</v>
      </c>
      <c r="AC25" s="10">
        <f>S25/I25*1000</f>
        <v>446.80851063829795</v>
      </c>
      <c r="AD25" s="10">
        <f t="shared" si="4"/>
        <v>517.8571428571429</v>
      </c>
      <c r="AE25" s="22">
        <f t="shared" si="5"/>
        <v>526.3157894736842</v>
      </c>
      <c r="AF25" s="22">
        <f t="shared" si="5"/>
        <v>571.4285714285714</v>
      </c>
    </row>
    <row r="26" spans="1:32" ht="20.25" customHeight="1">
      <c r="A26" s="8" t="s">
        <v>17</v>
      </c>
      <c r="B26" s="27" t="s">
        <v>9</v>
      </c>
      <c r="C26" s="3"/>
      <c r="D26" s="3"/>
      <c r="E26" s="3"/>
      <c r="F26" s="3">
        <v>20</v>
      </c>
      <c r="G26" s="3">
        <v>14</v>
      </c>
      <c r="H26" s="3">
        <v>82.9</v>
      </c>
      <c r="I26" s="3">
        <v>85</v>
      </c>
      <c r="J26" s="3">
        <v>85</v>
      </c>
      <c r="K26" s="3">
        <v>95</v>
      </c>
      <c r="L26" s="3">
        <v>103</v>
      </c>
      <c r="M26" s="3"/>
      <c r="N26" s="3"/>
      <c r="O26" s="19"/>
      <c r="P26" s="3">
        <v>25</v>
      </c>
      <c r="Q26" s="3">
        <v>22.5</v>
      </c>
      <c r="R26" s="3">
        <v>145.1</v>
      </c>
      <c r="S26" s="3">
        <v>146</v>
      </c>
      <c r="T26" s="3">
        <v>146</v>
      </c>
      <c r="U26" s="3">
        <v>147</v>
      </c>
      <c r="V26" s="3">
        <v>159</v>
      </c>
      <c r="W26" s="10"/>
      <c r="X26" s="10"/>
      <c r="Y26" s="10"/>
      <c r="Z26" s="10">
        <f t="shared" si="9"/>
        <v>1250</v>
      </c>
      <c r="AA26" s="10">
        <f t="shared" si="13"/>
        <v>1607.142857142857</v>
      </c>
      <c r="AB26" s="10">
        <f t="shared" si="16"/>
        <v>1750.3015681544027</v>
      </c>
      <c r="AC26" s="10">
        <f>S26/I26*1000</f>
        <v>1717.6470588235293</v>
      </c>
      <c r="AD26" s="10">
        <f t="shared" si="4"/>
        <v>1717.6470588235293</v>
      </c>
      <c r="AE26" s="22">
        <f t="shared" si="5"/>
        <v>1547.3684210526314</v>
      </c>
      <c r="AF26" s="22">
        <f t="shared" si="5"/>
        <v>1543.6893203883494</v>
      </c>
    </row>
    <row r="27" spans="1:32" ht="20.25" customHeight="1">
      <c r="A27" s="20" t="s">
        <v>16</v>
      </c>
      <c r="B27" s="27" t="s">
        <v>1</v>
      </c>
      <c r="C27" s="3">
        <v>2.4</v>
      </c>
      <c r="D27" s="3">
        <v>3.2</v>
      </c>
      <c r="E27" s="3">
        <v>6</v>
      </c>
      <c r="F27" s="3">
        <v>3.1</v>
      </c>
      <c r="G27" s="3"/>
      <c r="H27" s="3"/>
      <c r="I27" s="3"/>
      <c r="J27" s="3"/>
      <c r="K27" s="3"/>
      <c r="L27" s="3"/>
      <c r="M27" s="3">
        <v>0.3</v>
      </c>
      <c r="N27" s="3">
        <v>0.9</v>
      </c>
      <c r="O27" s="19">
        <v>2.9</v>
      </c>
      <c r="P27" s="3">
        <v>0.2</v>
      </c>
      <c r="Q27" s="3"/>
      <c r="R27" s="3"/>
      <c r="S27" s="3"/>
      <c r="T27" s="3"/>
      <c r="U27" s="3"/>
      <c r="V27" s="3"/>
      <c r="W27" s="10"/>
      <c r="X27" s="10"/>
      <c r="Y27" s="10"/>
      <c r="Z27" s="10">
        <f t="shared" si="9"/>
        <v>64.51612903225806</v>
      </c>
      <c r="AA27" s="10"/>
      <c r="AB27" s="10"/>
      <c r="AC27" s="10"/>
      <c r="AD27" s="10"/>
      <c r="AE27" s="22"/>
      <c r="AF27" s="22"/>
    </row>
    <row r="28" spans="1:32" ht="20.25" customHeight="1">
      <c r="A28" s="24"/>
      <c r="B28" s="27" t="s">
        <v>2</v>
      </c>
      <c r="C28" s="3">
        <v>1.7</v>
      </c>
      <c r="D28" s="3">
        <v>2.1</v>
      </c>
      <c r="E28" s="3">
        <v>4</v>
      </c>
      <c r="F28" s="3">
        <v>2</v>
      </c>
      <c r="G28" s="3">
        <v>5.1</v>
      </c>
      <c r="H28" s="3">
        <v>7.2</v>
      </c>
      <c r="I28" s="3">
        <v>5.9</v>
      </c>
      <c r="J28" s="3">
        <v>4.8</v>
      </c>
      <c r="K28" s="3">
        <v>3.7</v>
      </c>
      <c r="L28" s="3">
        <v>3.1</v>
      </c>
      <c r="M28" s="3">
        <v>0.1</v>
      </c>
      <c r="N28" s="3">
        <v>0.6</v>
      </c>
      <c r="O28" s="19">
        <v>1.9</v>
      </c>
      <c r="P28" s="3">
        <v>0.1</v>
      </c>
      <c r="Q28" s="3">
        <v>1.7</v>
      </c>
      <c r="R28" s="3">
        <v>3.2</v>
      </c>
      <c r="S28" s="3">
        <v>2.3</v>
      </c>
      <c r="T28" s="3">
        <v>1.6</v>
      </c>
      <c r="U28" s="3">
        <v>0.9</v>
      </c>
      <c r="V28" s="3">
        <v>0.7</v>
      </c>
      <c r="W28" s="10">
        <f t="shared" si="1"/>
        <v>58.82352941176471</v>
      </c>
      <c r="X28" s="10">
        <f t="shared" si="2"/>
        <v>285.7142857142857</v>
      </c>
      <c r="Y28" s="10">
        <f t="shared" si="11"/>
        <v>475</v>
      </c>
      <c r="Z28" s="10">
        <f t="shared" si="9"/>
        <v>50</v>
      </c>
      <c r="AA28" s="10"/>
      <c r="AB28" s="10"/>
      <c r="AC28" s="10"/>
      <c r="AD28" s="10">
        <f t="shared" si="4"/>
        <v>333.33333333333337</v>
      </c>
      <c r="AE28" s="22">
        <f t="shared" si="5"/>
        <v>243.24324324324323</v>
      </c>
      <c r="AF28" s="22">
        <f t="shared" si="5"/>
        <v>225.8064516129032</v>
      </c>
    </row>
    <row r="29" spans="1:32" ht="20.25" customHeight="1">
      <c r="A29" s="25"/>
      <c r="B29" s="27" t="s">
        <v>3</v>
      </c>
      <c r="C29" s="3">
        <f>C28+C27</f>
        <v>4.1</v>
      </c>
      <c r="D29" s="3">
        <f aca="true" t="shared" si="20" ref="D29:V29">D28+D27</f>
        <v>5.300000000000001</v>
      </c>
      <c r="E29" s="3">
        <f t="shared" si="20"/>
        <v>10</v>
      </c>
      <c r="F29" s="3">
        <f t="shared" si="20"/>
        <v>5.1</v>
      </c>
      <c r="G29" s="3">
        <f t="shared" si="20"/>
        <v>5.1</v>
      </c>
      <c r="H29" s="3">
        <f t="shared" si="20"/>
        <v>7.2</v>
      </c>
      <c r="I29" s="3">
        <f t="shared" si="20"/>
        <v>5.9</v>
      </c>
      <c r="J29" s="3">
        <f t="shared" si="20"/>
        <v>4.8</v>
      </c>
      <c r="K29" s="3">
        <f t="shared" si="20"/>
        <v>3.7</v>
      </c>
      <c r="L29" s="3">
        <f t="shared" si="20"/>
        <v>3.1</v>
      </c>
      <c r="M29" s="3">
        <f t="shared" si="20"/>
        <v>0.4</v>
      </c>
      <c r="N29" s="3">
        <f t="shared" si="20"/>
        <v>1.5</v>
      </c>
      <c r="O29" s="3">
        <f t="shared" si="20"/>
        <v>4.8</v>
      </c>
      <c r="P29" s="3">
        <f t="shared" si="20"/>
        <v>0.30000000000000004</v>
      </c>
      <c r="Q29" s="3">
        <f t="shared" si="20"/>
        <v>1.7</v>
      </c>
      <c r="R29" s="3">
        <f t="shared" si="20"/>
        <v>3.2</v>
      </c>
      <c r="S29" s="3">
        <f t="shared" si="20"/>
        <v>2.3</v>
      </c>
      <c r="T29" s="3">
        <f t="shared" si="20"/>
        <v>1.6</v>
      </c>
      <c r="U29" s="3">
        <f t="shared" si="20"/>
        <v>0.9</v>
      </c>
      <c r="V29" s="3">
        <f t="shared" si="20"/>
        <v>0.7</v>
      </c>
      <c r="W29" s="10"/>
      <c r="X29" s="10"/>
      <c r="Y29" s="10"/>
      <c r="Z29" s="10"/>
      <c r="AA29" s="10"/>
      <c r="AB29" s="10"/>
      <c r="AC29" s="10"/>
      <c r="AD29" s="10"/>
      <c r="AE29" s="22"/>
      <c r="AF29" s="22"/>
    </row>
    <row r="30" spans="1:32" ht="20.25" customHeight="1">
      <c r="A30" s="37" t="s">
        <v>18</v>
      </c>
      <c r="B30" s="27" t="s">
        <v>1</v>
      </c>
      <c r="C30" s="3">
        <v>9.7</v>
      </c>
      <c r="D30" s="3">
        <v>15.9</v>
      </c>
      <c r="E30" s="3">
        <v>14.3</v>
      </c>
      <c r="F30" s="3">
        <v>11.4</v>
      </c>
      <c r="G30" s="3">
        <v>12.2</v>
      </c>
      <c r="H30" s="3">
        <v>11.8</v>
      </c>
      <c r="I30" s="3">
        <v>25</v>
      </c>
      <c r="J30" s="3">
        <v>26.5</v>
      </c>
      <c r="K30" s="3">
        <v>23.8</v>
      </c>
      <c r="L30" s="3">
        <v>13.4</v>
      </c>
      <c r="M30" s="3">
        <v>4.9</v>
      </c>
      <c r="N30" s="3">
        <v>8.9</v>
      </c>
      <c r="O30" s="19">
        <v>7.7</v>
      </c>
      <c r="P30" s="3">
        <v>6.1</v>
      </c>
      <c r="Q30" s="3">
        <v>7.4</v>
      </c>
      <c r="R30" s="3">
        <v>6.6</v>
      </c>
      <c r="S30" s="3">
        <v>17.6</v>
      </c>
      <c r="T30" s="3">
        <v>22</v>
      </c>
      <c r="U30" s="3">
        <v>22</v>
      </c>
      <c r="V30" s="3">
        <v>8.1</v>
      </c>
      <c r="W30" s="10">
        <f t="shared" si="1"/>
        <v>505.15463917525784</v>
      </c>
      <c r="X30" s="10">
        <f t="shared" si="2"/>
        <v>559.7484276729559</v>
      </c>
      <c r="Y30" s="10">
        <f t="shared" si="11"/>
        <v>538.4615384615385</v>
      </c>
      <c r="Z30" s="10">
        <f t="shared" si="9"/>
        <v>535.0877192982456</v>
      </c>
      <c r="AA30" s="10">
        <f aca="true" t="shared" si="21" ref="AA30:AC32">Q30/G30*1000</f>
        <v>606.5573770491804</v>
      </c>
      <c r="AB30" s="10">
        <f t="shared" si="21"/>
        <v>559.322033898305</v>
      </c>
      <c r="AC30" s="10">
        <f t="shared" si="21"/>
        <v>704.0000000000001</v>
      </c>
      <c r="AD30" s="10">
        <f t="shared" si="4"/>
        <v>830.1886792452831</v>
      </c>
      <c r="AE30" s="22">
        <f t="shared" si="5"/>
        <v>924.3697478991596</v>
      </c>
      <c r="AF30" s="22">
        <f t="shared" si="5"/>
        <v>604.4776119402985</v>
      </c>
    </row>
    <row r="31" spans="1:32" ht="20.25" customHeight="1">
      <c r="A31" s="37"/>
      <c r="B31" s="27" t="s">
        <v>10</v>
      </c>
      <c r="C31" s="3">
        <v>6.5</v>
      </c>
      <c r="D31" s="3">
        <v>10.6</v>
      </c>
      <c r="E31" s="3">
        <v>9.5</v>
      </c>
      <c r="F31" s="3">
        <v>9.6</v>
      </c>
      <c r="G31" s="3">
        <v>8.2</v>
      </c>
      <c r="H31" s="3">
        <v>10.8</v>
      </c>
      <c r="I31" s="3">
        <v>6.7</v>
      </c>
      <c r="J31" s="3">
        <v>13.4</v>
      </c>
      <c r="K31" s="3">
        <v>21.2</v>
      </c>
      <c r="L31" s="3">
        <v>13</v>
      </c>
      <c r="M31" s="3">
        <v>3.3</v>
      </c>
      <c r="N31" s="3">
        <v>5.9</v>
      </c>
      <c r="O31" s="19">
        <v>5.2</v>
      </c>
      <c r="P31" s="3">
        <v>7.2</v>
      </c>
      <c r="Q31" s="3">
        <v>4.9</v>
      </c>
      <c r="R31" s="3">
        <v>6.1</v>
      </c>
      <c r="S31" s="3">
        <v>4.7</v>
      </c>
      <c r="T31" s="3">
        <v>11.1</v>
      </c>
      <c r="U31" s="3">
        <v>19.7</v>
      </c>
      <c r="V31" s="3">
        <v>16.1</v>
      </c>
      <c r="W31" s="10">
        <f t="shared" si="1"/>
        <v>507.6923076923077</v>
      </c>
      <c r="X31" s="10">
        <f t="shared" si="2"/>
        <v>556.6037735849058</v>
      </c>
      <c r="Y31" s="10">
        <f t="shared" si="11"/>
        <v>547.3684210526316</v>
      </c>
      <c r="Z31" s="10">
        <f t="shared" si="9"/>
        <v>750</v>
      </c>
      <c r="AA31" s="10">
        <f t="shared" si="21"/>
        <v>597.5609756097562</v>
      </c>
      <c r="AB31" s="10">
        <f t="shared" si="21"/>
        <v>564.8148148148148</v>
      </c>
      <c r="AC31" s="10">
        <f t="shared" si="21"/>
        <v>701.4925373134329</v>
      </c>
      <c r="AD31" s="10">
        <f t="shared" si="4"/>
        <v>828.3582089552239</v>
      </c>
      <c r="AE31" s="22">
        <f t="shared" si="5"/>
        <v>929.2452830188679</v>
      </c>
      <c r="AF31" s="22">
        <f t="shared" si="5"/>
        <v>1238.4615384615386</v>
      </c>
    </row>
    <row r="32" spans="1:32" ht="20.25" customHeight="1">
      <c r="A32" s="37"/>
      <c r="B32" s="27" t="s">
        <v>3</v>
      </c>
      <c r="C32" s="3">
        <f aca="true" t="shared" si="22" ref="C32:V32">C31+C30</f>
        <v>16.2</v>
      </c>
      <c r="D32" s="3">
        <f t="shared" si="22"/>
        <v>26.5</v>
      </c>
      <c r="E32" s="3">
        <f t="shared" si="22"/>
        <v>23.8</v>
      </c>
      <c r="F32" s="3">
        <f t="shared" si="22"/>
        <v>21</v>
      </c>
      <c r="G32" s="3">
        <f t="shared" si="22"/>
        <v>20.4</v>
      </c>
      <c r="H32" s="3">
        <f t="shared" si="22"/>
        <v>22.6</v>
      </c>
      <c r="I32" s="3">
        <f t="shared" si="22"/>
        <v>31.7</v>
      </c>
      <c r="J32" s="3">
        <f t="shared" si="22"/>
        <v>39.9</v>
      </c>
      <c r="K32" s="3">
        <f t="shared" si="22"/>
        <v>45</v>
      </c>
      <c r="L32" s="3">
        <f t="shared" si="22"/>
        <v>26.4</v>
      </c>
      <c r="M32" s="3">
        <f t="shared" si="22"/>
        <v>8.2</v>
      </c>
      <c r="N32" s="3">
        <f t="shared" si="22"/>
        <v>14.8</v>
      </c>
      <c r="O32" s="3">
        <f t="shared" si="22"/>
        <v>12.9</v>
      </c>
      <c r="P32" s="3">
        <f t="shared" si="22"/>
        <v>13.3</v>
      </c>
      <c r="Q32" s="3">
        <f t="shared" si="22"/>
        <v>12.3</v>
      </c>
      <c r="R32" s="3">
        <f t="shared" si="22"/>
        <v>12.7</v>
      </c>
      <c r="S32" s="3">
        <f t="shared" si="22"/>
        <v>22.3</v>
      </c>
      <c r="T32" s="3">
        <f t="shared" si="22"/>
        <v>33.1</v>
      </c>
      <c r="U32" s="3">
        <f t="shared" si="22"/>
        <v>41.7</v>
      </c>
      <c r="V32" s="3">
        <f t="shared" si="22"/>
        <v>24.200000000000003</v>
      </c>
      <c r="W32" s="10">
        <f t="shared" si="1"/>
        <v>506.17283950617286</v>
      </c>
      <c r="X32" s="10">
        <f t="shared" si="2"/>
        <v>558.4905660377358</v>
      </c>
      <c r="Y32" s="10">
        <f t="shared" si="11"/>
        <v>542.016806722689</v>
      </c>
      <c r="Z32" s="10">
        <f t="shared" si="9"/>
        <v>633.3333333333334</v>
      </c>
      <c r="AA32" s="10">
        <f t="shared" si="21"/>
        <v>602.9411764705883</v>
      </c>
      <c r="AB32" s="10">
        <f t="shared" si="21"/>
        <v>561.9469026548672</v>
      </c>
      <c r="AC32" s="10">
        <f t="shared" si="21"/>
        <v>703.4700315457414</v>
      </c>
      <c r="AD32" s="10">
        <f t="shared" si="4"/>
        <v>829.5739348370929</v>
      </c>
      <c r="AE32" s="22">
        <f t="shared" si="5"/>
        <v>926.6666666666667</v>
      </c>
      <c r="AF32" s="22">
        <f t="shared" si="5"/>
        <v>916.6666666666669</v>
      </c>
    </row>
    <row r="33" spans="1:32" ht="20.25" customHeight="1">
      <c r="A33" s="23" t="s">
        <v>11</v>
      </c>
      <c r="B33" s="27" t="s">
        <v>1</v>
      </c>
      <c r="C33" s="3">
        <v>1.5</v>
      </c>
      <c r="D33" s="3">
        <v>1.8</v>
      </c>
      <c r="E33" s="3">
        <v>8.1</v>
      </c>
      <c r="F33" s="3"/>
      <c r="G33" s="3"/>
      <c r="H33" s="3"/>
      <c r="I33" s="3"/>
      <c r="J33" s="3"/>
      <c r="K33" s="3"/>
      <c r="L33" s="3"/>
      <c r="M33" s="3">
        <v>1.1</v>
      </c>
      <c r="N33" s="3">
        <v>1.6</v>
      </c>
      <c r="O33" s="19">
        <v>7.8</v>
      </c>
      <c r="P33" s="3"/>
      <c r="Q33" s="3"/>
      <c r="R33" s="3"/>
      <c r="S33" s="3"/>
      <c r="T33" s="3"/>
      <c r="U33" s="3"/>
      <c r="V33" s="3"/>
      <c r="W33" s="10"/>
      <c r="X33" s="10"/>
      <c r="Y33" s="10"/>
      <c r="Z33" s="10"/>
      <c r="AA33" s="10"/>
      <c r="AB33" s="10"/>
      <c r="AC33" s="10"/>
      <c r="AD33" s="10"/>
      <c r="AE33" s="22"/>
      <c r="AF33" s="22"/>
    </row>
    <row r="34" spans="1:32" ht="20.25" customHeight="1">
      <c r="A34" s="8"/>
      <c r="B34" s="27" t="s">
        <v>2</v>
      </c>
      <c r="C34" s="3">
        <v>1</v>
      </c>
      <c r="D34" s="3">
        <v>1.2</v>
      </c>
      <c r="E34" s="3">
        <v>5.4</v>
      </c>
      <c r="F34" s="3">
        <v>6</v>
      </c>
      <c r="G34" s="3">
        <v>6.8</v>
      </c>
      <c r="H34" s="3">
        <v>17.1</v>
      </c>
      <c r="I34" s="3">
        <v>35.2</v>
      </c>
      <c r="J34" s="3">
        <v>35.9</v>
      </c>
      <c r="K34" s="3">
        <v>39.5</v>
      </c>
      <c r="L34" s="3">
        <v>35.7</v>
      </c>
      <c r="M34" s="3">
        <v>0.8</v>
      </c>
      <c r="N34" s="3">
        <v>1</v>
      </c>
      <c r="O34" s="3">
        <v>5.2</v>
      </c>
      <c r="P34" s="3">
        <v>5.5</v>
      </c>
      <c r="Q34" s="3">
        <v>6.2</v>
      </c>
      <c r="R34" s="3">
        <v>17.4</v>
      </c>
      <c r="S34" s="3">
        <v>38.9</v>
      </c>
      <c r="T34" s="3">
        <v>42.6</v>
      </c>
      <c r="U34" s="3">
        <v>40.7</v>
      </c>
      <c r="V34" s="3">
        <v>44.3</v>
      </c>
      <c r="W34" s="10"/>
      <c r="X34" s="10">
        <f t="shared" si="2"/>
        <v>833.3333333333334</v>
      </c>
      <c r="Y34" s="10">
        <f t="shared" si="11"/>
        <v>962.9629629629629</v>
      </c>
      <c r="Z34" s="10">
        <f t="shared" si="9"/>
        <v>916.6666666666666</v>
      </c>
      <c r="AA34" s="10">
        <f>Q34/G34*1000</f>
        <v>911.764705882353</v>
      </c>
      <c r="AB34" s="10">
        <f>R34/H34*1000</f>
        <v>1017.5438596491226</v>
      </c>
      <c r="AC34" s="10">
        <f>S34/I34*1000</f>
        <v>1105.1136363636363</v>
      </c>
      <c r="AD34" s="10">
        <f t="shared" si="4"/>
        <v>1186.6295264623957</v>
      </c>
      <c r="AE34" s="22">
        <f t="shared" si="5"/>
        <v>1030.3797468354433</v>
      </c>
      <c r="AF34" s="22">
        <f t="shared" si="5"/>
        <v>1240.8963585434171</v>
      </c>
    </row>
    <row r="35" spans="1:32" ht="20.25" customHeight="1">
      <c r="A35" s="20"/>
      <c r="B35" s="27" t="s">
        <v>3</v>
      </c>
      <c r="C35" s="3">
        <f>C34+C33</f>
        <v>2.5</v>
      </c>
      <c r="D35" s="3">
        <f aca="true" t="shared" si="23" ref="D35:V35">D34+D33</f>
        <v>3</v>
      </c>
      <c r="E35" s="3">
        <f t="shared" si="23"/>
        <v>13.5</v>
      </c>
      <c r="F35" s="3">
        <f t="shared" si="23"/>
        <v>6</v>
      </c>
      <c r="G35" s="3">
        <f t="shared" si="23"/>
        <v>6.8</v>
      </c>
      <c r="H35" s="3">
        <f t="shared" si="23"/>
        <v>17.1</v>
      </c>
      <c r="I35" s="3">
        <f t="shared" si="23"/>
        <v>35.2</v>
      </c>
      <c r="J35" s="3">
        <f t="shared" si="23"/>
        <v>35.9</v>
      </c>
      <c r="K35" s="3">
        <f t="shared" si="23"/>
        <v>39.5</v>
      </c>
      <c r="L35" s="3">
        <f t="shared" si="23"/>
        <v>35.7</v>
      </c>
      <c r="M35" s="3">
        <f t="shared" si="23"/>
        <v>1.9000000000000001</v>
      </c>
      <c r="N35" s="3">
        <f t="shared" si="23"/>
        <v>2.6</v>
      </c>
      <c r="O35" s="3">
        <f t="shared" si="23"/>
        <v>13</v>
      </c>
      <c r="P35" s="3">
        <f t="shared" si="23"/>
        <v>5.5</v>
      </c>
      <c r="Q35" s="3">
        <f t="shared" si="23"/>
        <v>6.2</v>
      </c>
      <c r="R35" s="3">
        <f t="shared" si="23"/>
        <v>17.4</v>
      </c>
      <c r="S35" s="3">
        <f t="shared" si="23"/>
        <v>38.9</v>
      </c>
      <c r="T35" s="3">
        <f t="shared" si="23"/>
        <v>42.6</v>
      </c>
      <c r="U35" s="3">
        <f t="shared" si="23"/>
        <v>40.7</v>
      </c>
      <c r="V35" s="3">
        <f t="shared" si="23"/>
        <v>44.3</v>
      </c>
      <c r="W35" s="10"/>
      <c r="X35" s="10"/>
      <c r="Y35" s="10"/>
      <c r="Z35" s="10"/>
      <c r="AA35" s="10"/>
      <c r="AB35" s="10"/>
      <c r="AC35" s="10"/>
      <c r="AD35" s="10"/>
      <c r="AE35" s="22"/>
      <c r="AF35" s="22"/>
    </row>
    <row r="36" spans="1:32" ht="20.25" customHeight="1">
      <c r="A36" s="20" t="s">
        <v>12</v>
      </c>
      <c r="B36" s="28" t="s">
        <v>1</v>
      </c>
      <c r="C36" s="3">
        <v>0.8</v>
      </c>
      <c r="D36" s="3">
        <v>1</v>
      </c>
      <c r="E36" s="3">
        <v>0.7</v>
      </c>
      <c r="F36" s="3">
        <v>0.7</v>
      </c>
      <c r="G36" s="3">
        <v>0.4</v>
      </c>
      <c r="H36" s="3"/>
      <c r="I36" s="3"/>
      <c r="J36" s="3"/>
      <c r="K36" s="3"/>
      <c r="L36" s="3"/>
      <c r="M36" s="3">
        <v>0.5</v>
      </c>
      <c r="N36" s="3">
        <v>0.7</v>
      </c>
      <c r="O36" s="19">
        <v>0.5</v>
      </c>
      <c r="P36" s="3">
        <v>0.5</v>
      </c>
      <c r="Q36" s="3">
        <v>0.3</v>
      </c>
      <c r="R36" s="3"/>
      <c r="S36" s="3"/>
      <c r="T36" s="3"/>
      <c r="U36" s="3"/>
      <c r="V36" s="3"/>
      <c r="W36" s="10"/>
      <c r="X36" s="10"/>
      <c r="Y36" s="10"/>
      <c r="Z36" s="10"/>
      <c r="AA36" s="10"/>
      <c r="AB36" s="10"/>
      <c r="AC36" s="10"/>
      <c r="AD36" s="10"/>
      <c r="AE36" s="22"/>
      <c r="AF36" s="22"/>
    </row>
    <row r="37" spans="1:32" ht="20.25" customHeight="1">
      <c r="A37" s="24"/>
      <c r="B37" s="28" t="s">
        <v>9</v>
      </c>
      <c r="C37" s="3">
        <v>0.5</v>
      </c>
      <c r="D37" s="3">
        <v>0.6</v>
      </c>
      <c r="E37" s="3">
        <v>0.5</v>
      </c>
      <c r="F37" s="3">
        <v>0.5</v>
      </c>
      <c r="G37" s="3">
        <v>0.2</v>
      </c>
      <c r="H37" s="3">
        <v>0.4</v>
      </c>
      <c r="I37" s="3">
        <v>0.4</v>
      </c>
      <c r="J37" s="3">
        <v>0.3</v>
      </c>
      <c r="K37" s="3">
        <v>0.4</v>
      </c>
      <c r="L37" s="3">
        <v>1.1</v>
      </c>
      <c r="M37" s="3">
        <v>0.3</v>
      </c>
      <c r="N37" s="3">
        <v>0.4</v>
      </c>
      <c r="O37" s="19">
        <v>0.3</v>
      </c>
      <c r="P37" s="3">
        <v>0.3</v>
      </c>
      <c r="Q37" s="3">
        <v>0.1</v>
      </c>
      <c r="R37" s="3">
        <v>0.3</v>
      </c>
      <c r="S37" s="3">
        <v>0.3</v>
      </c>
      <c r="T37" s="3">
        <v>0.2</v>
      </c>
      <c r="U37" s="3">
        <v>0.3</v>
      </c>
      <c r="V37" s="3">
        <v>0.7</v>
      </c>
      <c r="W37" s="10">
        <f t="shared" si="1"/>
        <v>600</v>
      </c>
      <c r="X37" s="10">
        <f t="shared" si="2"/>
        <v>666.6666666666667</v>
      </c>
      <c r="Y37" s="10">
        <f t="shared" si="11"/>
        <v>600</v>
      </c>
      <c r="Z37" s="10">
        <f t="shared" si="9"/>
        <v>600</v>
      </c>
      <c r="AA37" s="10">
        <f>Q37/G37*1000</f>
        <v>500</v>
      </c>
      <c r="AB37" s="10">
        <f>R37/H37*1000</f>
        <v>749.9999999999999</v>
      </c>
      <c r="AC37" s="10">
        <f>S37/I37*1000</f>
        <v>749.9999999999999</v>
      </c>
      <c r="AD37" s="10">
        <f t="shared" si="4"/>
        <v>666.6666666666667</v>
      </c>
      <c r="AE37" s="22">
        <f t="shared" si="5"/>
        <v>749.9999999999999</v>
      </c>
      <c r="AF37" s="22">
        <f t="shared" si="5"/>
        <v>636.3636363636363</v>
      </c>
    </row>
    <row r="38" spans="1:32" ht="20.25" customHeight="1" thickBot="1">
      <c r="A38" s="24"/>
      <c r="B38" s="29" t="s">
        <v>3</v>
      </c>
      <c r="C38" s="26">
        <f>C37+C36</f>
        <v>1.3</v>
      </c>
      <c r="D38" s="26">
        <f aca="true" t="shared" si="24" ref="D38:AF38">D37+D36</f>
        <v>1.6</v>
      </c>
      <c r="E38" s="26">
        <f t="shared" si="24"/>
        <v>1.2</v>
      </c>
      <c r="F38" s="26">
        <f t="shared" si="24"/>
        <v>1.2</v>
      </c>
      <c r="G38" s="26">
        <f t="shared" si="24"/>
        <v>0.6000000000000001</v>
      </c>
      <c r="H38" s="26">
        <f t="shared" si="24"/>
        <v>0.4</v>
      </c>
      <c r="I38" s="26">
        <f t="shared" si="24"/>
        <v>0.4</v>
      </c>
      <c r="J38" s="26">
        <f t="shared" si="24"/>
        <v>0.3</v>
      </c>
      <c r="K38" s="26">
        <f t="shared" si="24"/>
        <v>0.4</v>
      </c>
      <c r="L38" s="26">
        <f t="shared" si="24"/>
        <v>1.1</v>
      </c>
      <c r="M38" s="26">
        <f t="shared" si="24"/>
        <v>0.8</v>
      </c>
      <c r="N38" s="26">
        <f t="shared" si="24"/>
        <v>1.1</v>
      </c>
      <c r="O38" s="26">
        <f t="shared" si="24"/>
        <v>0.8</v>
      </c>
      <c r="P38" s="26">
        <f t="shared" si="24"/>
        <v>0.8</v>
      </c>
      <c r="Q38" s="26">
        <f t="shared" si="24"/>
        <v>0.4</v>
      </c>
      <c r="R38" s="26">
        <f t="shared" si="24"/>
        <v>0.3</v>
      </c>
      <c r="S38" s="26">
        <f t="shared" si="24"/>
        <v>0.3</v>
      </c>
      <c r="T38" s="26">
        <f t="shared" si="24"/>
        <v>0.2</v>
      </c>
      <c r="U38" s="26">
        <f t="shared" si="24"/>
        <v>0.3</v>
      </c>
      <c r="V38" s="26">
        <f t="shared" si="24"/>
        <v>0.7</v>
      </c>
      <c r="W38" s="26">
        <f t="shared" si="24"/>
        <v>600</v>
      </c>
      <c r="X38" s="26">
        <f t="shared" si="24"/>
        <v>666.6666666666667</v>
      </c>
      <c r="Y38" s="26">
        <f t="shared" si="24"/>
        <v>600</v>
      </c>
      <c r="Z38" s="26">
        <f t="shared" si="24"/>
        <v>600</v>
      </c>
      <c r="AA38" s="26">
        <f t="shared" si="24"/>
        <v>500</v>
      </c>
      <c r="AB38" s="26">
        <f t="shared" si="24"/>
        <v>749.9999999999999</v>
      </c>
      <c r="AC38" s="26">
        <f t="shared" si="24"/>
        <v>749.9999999999999</v>
      </c>
      <c r="AD38" s="26">
        <f t="shared" si="24"/>
        <v>666.6666666666667</v>
      </c>
      <c r="AE38" s="26">
        <f t="shared" si="24"/>
        <v>749.9999999999999</v>
      </c>
      <c r="AF38" s="26">
        <f t="shared" si="24"/>
        <v>636.3636363636363</v>
      </c>
    </row>
    <row r="39" spans="1:32" ht="20.25" customHeight="1" thickBot="1">
      <c r="A39" s="6" t="s">
        <v>13</v>
      </c>
      <c r="B39" s="30" t="s">
        <v>1</v>
      </c>
      <c r="C39" s="21">
        <f>C4+C7+C11+C14+C17+C20+C23+C27+C30+C33+C36</f>
        <v>613.5</v>
      </c>
      <c r="D39" s="21">
        <f aca="true" t="shared" si="25" ref="D39:V39">D4+D7+D11+D14+D17+D20+D23+D27+D30+D33+D36</f>
        <v>990.8</v>
      </c>
      <c r="E39" s="21">
        <f t="shared" si="25"/>
        <v>644.9000000000001</v>
      </c>
      <c r="F39" s="21">
        <f t="shared" si="25"/>
        <v>548.1000000000001</v>
      </c>
      <c r="G39" s="21">
        <f t="shared" si="25"/>
        <v>714.9000000000001</v>
      </c>
      <c r="H39" s="21">
        <f t="shared" si="25"/>
        <v>973.2</v>
      </c>
      <c r="I39" s="21">
        <f t="shared" si="25"/>
        <v>919</v>
      </c>
      <c r="J39" s="21">
        <f t="shared" si="25"/>
        <v>1378.6000000000001</v>
      </c>
      <c r="K39" s="21">
        <f t="shared" si="25"/>
        <v>695.4</v>
      </c>
      <c r="L39" s="21">
        <f t="shared" si="25"/>
        <v>902.5999999999998</v>
      </c>
      <c r="M39" s="21">
        <f t="shared" si="25"/>
        <v>251.9</v>
      </c>
      <c r="N39" s="21">
        <f t="shared" si="25"/>
        <v>381.3</v>
      </c>
      <c r="O39" s="21">
        <f t="shared" si="25"/>
        <v>222</v>
      </c>
      <c r="P39" s="21">
        <f t="shared" si="25"/>
        <v>267.2</v>
      </c>
      <c r="Q39" s="21">
        <f t="shared" si="25"/>
        <v>334.7</v>
      </c>
      <c r="R39" s="21">
        <f t="shared" si="25"/>
        <v>363.09999999999997</v>
      </c>
      <c r="S39" s="21">
        <f t="shared" si="25"/>
        <v>435.50000000000006</v>
      </c>
      <c r="T39" s="21">
        <f t="shared" si="25"/>
        <v>503.2</v>
      </c>
      <c r="U39" s="21">
        <f t="shared" si="25"/>
        <v>338.5</v>
      </c>
      <c r="V39" s="21">
        <f t="shared" si="25"/>
        <v>446.90000000000003</v>
      </c>
      <c r="W39" s="12">
        <f t="shared" si="1"/>
        <v>410.5949470252649</v>
      </c>
      <c r="X39" s="12">
        <f aca="true" t="shared" si="26" ref="X39:AF41">N39/D39*1000</f>
        <v>384.8405329027049</v>
      </c>
      <c r="Y39" s="12">
        <f t="shared" si="26"/>
        <v>344.2394169638703</v>
      </c>
      <c r="Z39" s="12">
        <f t="shared" si="26"/>
        <v>487.50228060572874</v>
      </c>
      <c r="AA39" s="12">
        <f t="shared" si="26"/>
        <v>468.17736746398094</v>
      </c>
      <c r="AB39" s="12">
        <f t="shared" si="26"/>
        <v>373.09905466502255</v>
      </c>
      <c r="AC39" s="12">
        <f t="shared" si="26"/>
        <v>473.88465723612626</v>
      </c>
      <c r="AD39" s="12">
        <f t="shared" si="26"/>
        <v>365.0079791092412</v>
      </c>
      <c r="AE39" s="12">
        <f t="shared" si="26"/>
        <v>486.77020419902215</v>
      </c>
      <c r="AF39" s="12">
        <f t="shared" si="26"/>
        <v>495.1251938843343</v>
      </c>
    </row>
    <row r="40" spans="1:32" ht="20.25" customHeight="1" thickBot="1">
      <c r="A40" s="4"/>
      <c r="B40" s="31" t="s">
        <v>10</v>
      </c>
      <c r="C40" s="3">
        <f>C5+C8+C10+C12+C15+C18+C21+C24+C26+C28+C31+C34+C37</f>
        <v>409</v>
      </c>
      <c r="D40" s="3">
        <f aca="true" t="shared" si="27" ref="D40:V40">D5+D8+D10+D12+D15+D18+D21+D24+D26+D28+D31+D34+D37</f>
        <v>660.5000000000001</v>
      </c>
      <c r="E40" s="3">
        <f t="shared" si="27"/>
        <v>458.9</v>
      </c>
      <c r="F40" s="3">
        <f t="shared" si="27"/>
        <v>644.2</v>
      </c>
      <c r="G40" s="3">
        <f t="shared" si="27"/>
        <v>917.9000000000001</v>
      </c>
      <c r="H40" s="3">
        <f t="shared" si="27"/>
        <v>1140.6000000000001</v>
      </c>
      <c r="I40" s="3">
        <f t="shared" si="27"/>
        <v>1166.3000000000004</v>
      </c>
      <c r="J40" s="3">
        <f t="shared" si="27"/>
        <v>1289.2000000000003</v>
      </c>
      <c r="K40" s="3">
        <f t="shared" si="27"/>
        <v>1302.9</v>
      </c>
      <c r="L40" s="3">
        <f t="shared" si="27"/>
        <v>1218.2999999999997</v>
      </c>
      <c r="M40" s="3">
        <f t="shared" si="27"/>
        <v>168.00000000000003</v>
      </c>
      <c r="N40" s="3">
        <f t="shared" si="27"/>
        <v>254.00000000000003</v>
      </c>
      <c r="O40" s="3">
        <f t="shared" si="27"/>
        <v>148.1</v>
      </c>
      <c r="P40" s="3">
        <f t="shared" si="27"/>
        <v>364.1</v>
      </c>
      <c r="Q40" s="3">
        <f t="shared" si="27"/>
        <v>538.6</v>
      </c>
      <c r="R40" s="3">
        <f t="shared" si="27"/>
        <v>830.7</v>
      </c>
      <c r="S40" s="3">
        <f t="shared" si="27"/>
        <v>746.1999999999999</v>
      </c>
      <c r="T40" s="3">
        <f t="shared" si="27"/>
        <v>845.0000000000001</v>
      </c>
      <c r="U40" s="3">
        <f t="shared" si="27"/>
        <v>881</v>
      </c>
      <c r="V40" s="3">
        <f t="shared" si="27"/>
        <v>810.3000000000001</v>
      </c>
      <c r="W40" s="10">
        <f t="shared" si="1"/>
        <v>410.757946210269</v>
      </c>
      <c r="X40" s="10">
        <f t="shared" si="26"/>
        <v>384.557153671461</v>
      </c>
      <c r="Y40" s="10">
        <f t="shared" si="26"/>
        <v>322.7282632381783</v>
      </c>
      <c r="Z40" s="10">
        <f t="shared" si="26"/>
        <v>565.1971437441788</v>
      </c>
      <c r="AA40" s="10">
        <f t="shared" si="26"/>
        <v>586.774158405055</v>
      </c>
      <c r="AB40" s="10">
        <f t="shared" si="26"/>
        <v>728.3008942661756</v>
      </c>
      <c r="AC40" s="10">
        <f t="shared" si="26"/>
        <v>639.801080339535</v>
      </c>
      <c r="AD40" s="10">
        <f t="shared" si="26"/>
        <v>655.4452373565001</v>
      </c>
      <c r="AE40" s="10">
        <f t="shared" si="26"/>
        <v>676.1838974595133</v>
      </c>
      <c r="AF40" s="10">
        <f t="shared" si="26"/>
        <v>665.1071164737751</v>
      </c>
    </row>
    <row r="41" spans="1:32" ht="20.25" customHeight="1" thickBot="1">
      <c r="A41" s="7"/>
      <c r="B41" s="31" t="s">
        <v>3</v>
      </c>
      <c r="C41" s="13">
        <f>C40+C39</f>
        <v>1022.5</v>
      </c>
      <c r="D41" s="13">
        <f aca="true" t="shared" si="28" ref="D41:V41">D40+D39</f>
        <v>1651.3000000000002</v>
      </c>
      <c r="E41" s="13">
        <f t="shared" si="28"/>
        <v>1103.8000000000002</v>
      </c>
      <c r="F41" s="13">
        <f t="shared" si="28"/>
        <v>1192.3000000000002</v>
      </c>
      <c r="G41" s="13">
        <f t="shared" si="28"/>
        <v>1632.8000000000002</v>
      </c>
      <c r="H41" s="13">
        <f t="shared" si="28"/>
        <v>2113.8</v>
      </c>
      <c r="I41" s="13">
        <f t="shared" si="28"/>
        <v>2085.3</v>
      </c>
      <c r="J41" s="13">
        <f t="shared" si="28"/>
        <v>2667.8</v>
      </c>
      <c r="K41" s="13">
        <f t="shared" si="28"/>
        <v>1998.3000000000002</v>
      </c>
      <c r="L41" s="13">
        <f t="shared" si="28"/>
        <v>2120.8999999999996</v>
      </c>
      <c r="M41" s="13">
        <f t="shared" si="28"/>
        <v>419.90000000000003</v>
      </c>
      <c r="N41" s="13">
        <f t="shared" si="28"/>
        <v>635.3000000000001</v>
      </c>
      <c r="O41" s="13">
        <f t="shared" si="28"/>
        <v>370.1</v>
      </c>
      <c r="P41" s="13">
        <f t="shared" si="28"/>
        <v>631.3</v>
      </c>
      <c r="Q41" s="13">
        <f t="shared" si="28"/>
        <v>873.3</v>
      </c>
      <c r="R41" s="13">
        <f t="shared" si="28"/>
        <v>1193.8</v>
      </c>
      <c r="S41" s="13">
        <f t="shared" si="28"/>
        <v>1181.7</v>
      </c>
      <c r="T41" s="13">
        <f t="shared" si="28"/>
        <v>1348.2</v>
      </c>
      <c r="U41" s="13">
        <f t="shared" si="28"/>
        <v>1219.5</v>
      </c>
      <c r="V41" s="13">
        <f t="shared" si="28"/>
        <v>1257.2</v>
      </c>
      <c r="W41" s="14">
        <f t="shared" si="1"/>
        <v>410.66014669926653</v>
      </c>
      <c r="X41" s="14">
        <f t="shared" si="26"/>
        <v>384.72718464240296</v>
      </c>
      <c r="Y41" s="14">
        <f t="shared" si="26"/>
        <v>335.29624932052906</v>
      </c>
      <c r="Z41" s="14">
        <f t="shared" si="26"/>
        <v>529.4808353602281</v>
      </c>
      <c r="AA41" s="14">
        <f t="shared" si="26"/>
        <v>534.8481136697695</v>
      </c>
      <c r="AB41" s="14">
        <f t="shared" si="26"/>
        <v>564.764878418015</v>
      </c>
      <c r="AC41" s="14">
        <f t="shared" si="26"/>
        <v>566.6810530858869</v>
      </c>
      <c r="AD41" s="14">
        <f t="shared" si="26"/>
        <v>505.3602219056901</v>
      </c>
      <c r="AE41" s="14">
        <f t="shared" si="26"/>
        <v>610.2687284191562</v>
      </c>
      <c r="AF41" s="14">
        <f t="shared" si="26"/>
        <v>592.7672214625868</v>
      </c>
    </row>
    <row r="42" spans="1:32" ht="15" customHeight="1">
      <c r="A42" s="1"/>
      <c r="B42" s="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7">
        <v>9</v>
      </c>
      <c r="S42" s="15"/>
      <c r="T42" s="15"/>
      <c r="U42" s="15"/>
      <c r="V42" s="15"/>
      <c r="W42" s="15"/>
      <c r="X42" s="15"/>
      <c r="AF42" s="15"/>
    </row>
  </sheetData>
  <sheetProtection/>
  <mergeCells count="16">
    <mergeCell ref="A30:A32"/>
    <mergeCell ref="B2:B3"/>
    <mergeCell ref="A14:A16"/>
    <mergeCell ref="A4:A6"/>
    <mergeCell ref="A11:A13"/>
    <mergeCell ref="A2:A3"/>
    <mergeCell ref="A17:A19"/>
    <mergeCell ref="A20:A22"/>
    <mergeCell ref="A23:A25"/>
    <mergeCell ref="A7:A9"/>
    <mergeCell ref="M1:U1"/>
    <mergeCell ref="W1:AE1"/>
    <mergeCell ref="A1:J1"/>
    <mergeCell ref="C2:L2"/>
    <mergeCell ref="M2:V2"/>
    <mergeCell ref="W2:AF2"/>
  </mergeCells>
  <printOptions horizontalCentered="1"/>
  <pageMargins left="0.5" right="0.5" top="0.25" bottom="0" header="0.5" footer="0.5"/>
  <pageSetup horizontalDpi="600" verticalDpi="600" orientation="landscape" paperSize="9" scale="63" r:id="rId1"/>
  <colBreaks count="2" manualBreakCount="2">
    <brk id="12" max="37" man="1"/>
    <brk id="2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Ajay Gupta</dc:creator>
  <cp:keywords/>
  <dc:description/>
  <cp:lastModifiedBy>dell</cp:lastModifiedBy>
  <cp:lastPrinted>2013-01-22T06:24:04Z</cp:lastPrinted>
  <dcterms:created xsi:type="dcterms:W3CDTF">2004-03-23T07:05:13Z</dcterms:created>
  <dcterms:modified xsi:type="dcterms:W3CDTF">2013-03-21T05:19:31Z</dcterms:modified>
  <cp:category/>
  <cp:version/>
  <cp:contentType/>
  <cp:contentStatus/>
</cp:coreProperties>
</file>