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165" windowWidth="9720" windowHeight="4455" tabRatio="727" activeTab="0"/>
  </bookViews>
  <sheets>
    <sheet name="G Nut U" sheetId="1" r:id="rId1"/>
  </sheets>
  <definedNames>
    <definedName name="_xlnm.Print_Area" localSheetId="0">'G Nut U'!$A$1:$AX$61</definedName>
    <definedName name="_xlnm.Print_Titles" localSheetId="0">'G Nut U'!$A:$B,'G Nut U'!$1:$3</definedName>
  </definedNames>
  <calcPr fullCalcOnLoad="1"/>
</workbook>
</file>

<file path=xl/sharedStrings.xml><?xml version="1.0" encoding="utf-8"?>
<sst xmlns="http://schemas.openxmlformats.org/spreadsheetml/2006/main" count="139" uniqueCount="57">
  <si>
    <t>Andhra Pradesh</t>
  </si>
  <si>
    <t>Kharif</t>
  </si>
  <si>
    <t xml:space="preserve">Bihar                       </t>
  </si>
  <si>
    <t>Chhattisgarh</t>
  </si>
  <si>
    <t>Goa</t>
  </si>
  <si>
    <t>Gujarat</t>
  </si>
  <si>
    <t xml:space="preserve">Haryana </t>
  </si>
  <si>
    <t xml:space="preserve">Himachal Pradesh </t>
  </si>
  <si>
    <t>Karnataka</t>
  </si>
  <si>
    <t>Kerala</t>
  </si>
  <si>
    <t>Madhya Pradesh</t>
  </si>
  <si>
    <t>Maharashtra</t>
  </si>
  <si>
    <t>Nagaland</t>
  </si>
  <si>
    <t>Orissa</t>
  </si>
  <si>
    <t>Punjab</t>
  </si>
  <si>
    <t>Rajasthan</t>
  </si>
  <si>
    <t>Tamil Nadu</t>
  </si>
  <si>
    <t xml:space="preserve">Tripura </t>
  </si>
  <si>
    <t>Uttar Pradesh</t>
  </si>
  <si>
    <t>West Bengal</t>
  </si>
  <si>
    <t xml:space="preserve">All India                             </t>
  </si>
  <si>
    <t>1998-99</t>
  </si>
  <si>
    <t>1999-2000</t>
  </si>
  <si>
    <t>2000-01</t>
  </si>
  <si>
    <t>2001-02</t>
  </si>
  <si>
    <t>2002-03</t>
  </si>
  <si>
    <t>Arunachal Pradesh</t>
  </si>
  <si>
    <t>Manipur</t>
  </si>
  <si>
    <t>Jammu &amp; Kashmir</t>
  </si>
  <si>
    <t>Jharkhand</t>
  </si>
  <si>
    <t>D &amp; N Havelli</t>
  </si>
  <si>
    <t xml:space="preserve">Rabi </t>
  </si>
  <si>
    <t xml:space="preserve">Total </t>
  </si>
  <si>
    <t xml:space="preserve">Pondicherry    </t>
  </si>
  <si>
    <t>States</t>
  </si>
  <si>
    <t>Yield (Kgs./Hect.)</t>
  </si>
  <si>
    <t>Season</t>
  </si>
  <si>
    <t>Area (' 000 Hectares)</t>
  </si>
  <si>
    <t>Production ('000 Tonnes)</t>
  </si>
  <si>
    <t>2003-04</t>
  </si>
  <si>
    <t xml:space="preserve">2004-05 </t>
  </si>
  <si>
    <t>1996-97</t>
  </si>
  <si>
    <t>1997-98</t>
  </si>
  <si>
    <t xml:space="preserve">2004-05   </t>
  </si>
  <si>
    <t xml:space="preserve">2004-05  </t>
  </si>
  <si>
    <t>2005-06</t>
  </si>
  <si>
    <r>
      <t xml:space="preserve">Estimates of Area, Production and Yield of </t>
    </r>
    <r>
      <rPr>
        <b/>
        <sz val="13"/>
        <rFont val="Arial"/>
        <family val="2"/>
      </rPr>
      <t>Groundnut</t>
    </r>
  </si>
  <si>
    <t>2006-07</t>
  </si>
  <si>
    <t>2007-08</t>
  </si>
  <si>
    <t>Uttarakhand</t>
  </si>
  <si>
    <t>2008-09</t>
  </si>
  <si>
    <t>2009-10</t>
  </si>
  <si>
    <t>2010-11</t>
  </si>
  <si>
    <t>(Continued)</t>
  </si>
  <si>
    <t>(Concluded)</t>
  </si>
  <si>
    <t>Others</t>
  </si>
  <si>
    <t>2011-12</t>
  </si>
</sst>
</file>

<file path=xl/styles.xml><?xml version="1.0" encoding="utf-8"?>
<styleSheet xmlns="http://schemas.openxmlformats.org/spreadsheetml/2006/main">
  <numFmts count="3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</numFmts>
  <fonts count="41">
    <font>
      <sz val="10"/>
      <name val="Arial"/>
      <family val="0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0" xfId="59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78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11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right" vertical="center"/>
    </xf>
    <xf numFmtId="178" fontId="1" fillId="33" borderId="10" xfId="0" applyNumberFormat="1" applyFont="1" applyFill="1" applyBorder="1" applyAlignment="1">
      <alignment horizontal="right" vertical="center"/>
    </xf>
    <xf numFmtId="186" fontId="2" fillId="0" borderId="0" xfId="0" applyNumberFormat="1" applyFont="1" applyAlignment="1">
      <alignment vertical="center"/>
    </xf>
    <xf numFmtId="186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 vertical="center"/>
    </xf>
    <xf numFmtId="178" fontId="2" fillId="0" borderId="10" xfId="0" applyNumberFormat="1" applyFont="1" applyBorder="1" applyAlignment="1">
      <alignment horizontal="left" vertical="center"/>
    </xf>
    <xf numFmtId="17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top"/>
    </xf>
    <xf numFmtId="178" fontId="2" fillId="0" borderId="14" xfId="0" applyNumberFormat="1" applyFont="1" applyBorder="1" applyAlignment="1">
      <alignment vertical="top"/>
    </xf>
    <xf numFmtId="178" fontId="2" fillId="0" borderId="15" xfId="0" applyNumberFormat="1" applyFont="1" applyBorder="1" applyAlignment="1">
      <alignment vertical="top"/>
    </xf>
    <xf numFmtId="178" fontId="2" fillId="0" borderId="13" xfId="0" applyNumberFormat="1" applyFont="1" applyBorder="1" applyAlignment="1">
      <alignment horizontal="left" vertical="center"/>
    </xf>
    <xf numFmtId="178" fontId="2" fillId="0" borderId="14" xfId="0" applyNumberFormat="1" applyFont="1" applyBorder="1" applyAlignment="1">
      <alignment horizontal="left" vertical="center"/>
    </xf>
    <xf numFmtId="178" fontId="2" fillId="0" borderId="15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9"/>
  <sheetViews>
    <sheetView tabSelected="1" view="pageBreakPreview" zoomScale="80" zoomScaleNormal="60" zoomScaleSheetLayoutView="80" zoomScalePageLayoutView="0" workbookViewId="0" topLeftCell="A1">
      <pane xSplit="2" ySplit="3" topLeftCell="A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7" sqref="E37"/>
    </sheetView>
  </sheetViews>
  <sheetFormatPr defaultColWidth="9.140625" defaultRowHeight="12.75"/>
  <cols>
    <col min="1" max="1" width="23.421875" style="5" customWidth="1"/>
    <col min="2" max="2" width="10.8515625" style="5" customWidth="1"/>
    <col min="3" max="5" width="11.140625" style="5" customWidth="1"/>
    <col min="6" max="6" width="13.57421875" style="5" customWidth="1"/>
    <col min="7" max="17" width="11.140625" style="5" customWidth="1"/>
    <col min="18" max="18" width="12.421875" style="5" customWidth="1"/>
    <col min="19" max="21" width="11.140625" style="5" customWidth="1"/>
    <col min="22" max="22" width="13.57421875" style="5" customWidth="1"/>
    <col min="23" max="24" width="11.140625" style="5" customWidth="1"/>
    <col min="25" max="25" width="9.7109375" style="5" customWidth="1"/>
    <col min="26" max="26" width="10.421875" style="5" customWidth="1"/>
    <col min="27" max="27" width="11.28125" style="5" customWidth="1"/>
    <col min="28" max="28" width="10.421875" style="5" customWidth="1"/>
    <col min="29" max="29" width="11.57421875" style="5" customWidth="1"/>
    <col min="30" max="30" width="12.7109375" style="5" customWidth="1"/>
    <col min="31" max="31" width="12.140625" style="5" customWidth="1"/>
    <col min="32" max="36" width="11.140625" style="5" customWidth="1"/>
    <col min="37" max="37" width="13.28125" style="5" customWidth="1"/>
    <col min="38" max="38" width="13.7109375" style="5" customWidth="1"/>
    <col min="39" max="39" width="11.140625" style="5" customWidth="1"/>
    <col min="40" max="41" width="10.00390625" style="5" customWidth="1"/>
    <col min="42" max="42" width="10.140625" style="5" customWidth="1"/>
    <col min="43" max="49" width="11.140625" style="5" customWidth="1"/>
    <col min="50" max="50" width="11.28125" style="5" customWidth="1"/>
    <col min="51" max="16384" width="9.140625" style="5" customWidth="1"/>
  </cols>
  <sheetData>
    <row r="1" spans="1:50" ht="42.75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27.75" customHeight="1">
      <c r="A2" s="39" t="s">
        <v>34</v>
      </c>
      <c r="B2" s="39" t="s">
        <v>36</v>
      </c>
      <c r="C2" s="39" t="s">
        <v>37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 t="s">
        <v>38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 t="s">
        <v>35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50" ht="36.75" customHeight="1">
      <c r="A3" s="39"/>
      <c r="B3" s="39"/>
      <c r="C3" s="11" t="s">
        <v>41</v>
      </c>
      <c r="D3" s="11" t="s">
        <v>42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1" t="s">
        <v>39</v>
      </c>
      <c r="K3" s="12" t="s">
        <v>44</v>
      </c>
      <c r="L3" s="12" t="s">
        <v>45</v>
      </c>
      <c r="M3" s="12" t="s">
        <v>47</v>
      </c>
      <c r="N3" s="12" t="s">
        <v>48</v>
      </c>
      <c r="O3" s="16" t="s">
        <v>50</v>
      </c>
      <c r="P3" s="16" t="s">
        <v>51</v>
      </c>
      <c r="Q3" s="16" t="s">
        <v>52</v>
      </c>
      <c r="R3" s="16" t="s">
        <v>56</v>
      </c>
      <c r="S3" s="11" t="s">
        <v>41</v>
      </c>
      <c r="T3" s="11" t="s">
        <v>42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25</v>
      </c>
      <c r="Z3" s="11" t="s">
        <v>39</v>
      </c>
      <c r="AA3" s="12" t="s">
        <v>43</v>
      </c>
      <c r="AB3" s="12" t="s">
        <v>45</v>
      </c>
      <c r="AC3" s="12" t="s">
        <v>47</v>
      </c>
      <c r="AD3" s="12" t="s">
        <v>48</v>
      </c>
      <c r="AE3" s="16" t="s">
        <v>50</v>
      </c>
      <c r="AF3" s="16" t="s">
        <v>51</v>
      </c>
      <c r="AG3" s="16" t="s">
        <v>52</v>
      </c>
      <c r="AH3" s="16" t="s">
        <v>56</v>
      </c>
      <c r="AI3" s="11" t="s">
        <v>41</v>
      </c>
      <c r="AJ3" s="11" t="s">
        <v>42</v>
      </c>
      <c r="AK3" s="11" t="s">
        <v>21</v>
      </c>
      <c r="AL3" s="11" t="s">
        <v>22</v>
      </c>
      <c r="AM3" s="11" t="s">
        <v>23</v>
      </c>
      <c r="AN3" s="11" t="s">
        <v>24</v>
      </c>
      <c r="AO3" s="11" t="s">
        <v>25</v>
      </c>
      <c r="AP3" s="11" t="s">
        <v>39</v>
      </c>
      <c r="AQ3" s="12" t="s">
        <v>40</v>
      </c>
      <c r="AR3" s="12" t="s">
        <v>45</v>
      </c>
      <c r="AS3" s="12" t="s">
        <v>47</v>
      </c>
      <c r="AT3" s="12" t="s">
        <v>48</v>
      </c>
      <c r="AU3" s="16" t="s">
        <v>50</v>
      </c>
      <c r="AV3" s="16" t="s">
        <v>51</v>
      </c>
      <c r="AW3" s="16" t="s">
        <v>52</v>
      </c>
      <c r="AX3" s="16" t="s">
        <v>56</v>
      </c>
    </row>
    <row r="4" spans="1:50" ht="24.75" customHeight="1">
      <c r="A4" s="37" t="s">
        <v>0</v>
      </c>
      <c r="B4" s="19" t="s">
        <v>1</v>
      </c>
      <c r="C4" s="2">
        <v>1850</v>
      </c>
      <c r="D4" s="2">
        <v>1514.5</v>
      </c>
      <c r="E4" s="7">
        <v>1635</v>
      </c>
      <c r="F4" s="2">
        <v>1521</v>
      </c>
      <c r="G4" s="2">
        <v>1601.4</v>
      </c>
      <c r="H4" s="7">
        <v>1438.7</v>
      </c>
      <c r="I4" s="7">
        <v>1271</v>
      </c>
      <c r="J4" s="7">
        <v>1258.6</v>
      </c>
      <c r="K4" s="7">
        <v>1605.4</v>
      </c>
      <c r="L4" s="7">
        <v>1615</v>
      </c>
      <c r="M4" s="4">
        <v>1107</v>
      </c>
      <c r="N4" s="4">
        <v>1500</v>
      </c>
      <c r="O4" s="4">
        <v>1500</v>
      </c>
      <c r="P4" s="4">
        <v>1011</v>
      </c>
      <c r="Q4" s="4">
        <v>1347</v>
      </c>
      <c r="R4" s="4">
        <v>1057</v>
      </c>
      <c r="S4" s="1">
        <v>1458</v>
      </c>
      <c r="T4" s="1">
        <v>734.7</v>
      </c>
      <c r="U4" s="1">
        <v>1571</v>
      </c>
      <c r="V4" s="4">
        <v>681</v>
      </c>
      <c r="W4" s="4">
        <v>1697.2</v>
      </c>
      <c r="X4" s="1">
        <v>817.6</v>
      </c>
      <c r="Y4" s="1">
        <v>542</v>
      </c>
      <c r="Z4" s="1">
        <v>607</v>
      </c>
      <c r="AA4" s="1">
        <v>1248.5</v>
      </c>
      <c r="AB4" s="1">
        <v>912</v>
      </c>
      <c r="AC4" s="15">
        <v>333</v>
      </c>
      <c r="AD4" s="15">
        <v>2036</v>
      </c>
      <c r="AE4" s="4">
        <v>1041.2</v>
      </c>
      <c r="AF4" s="4">
        <v>389</v>
      </c>
      <c r="AG4" s="4">
        <v>888</v>
      </c>
      <c r="AH4" s="4">
        <v>382</v>
      </c>
      <c r="AI4" s="3">
        <f>S4/C4*1000</f>
        <v>788.1081081081081</v>
      </c>
      <c r="AJ4" s="3">
        <f aca="true" t="shared" si="0" ref="AJ4:AJ31">T4/D4*1000</f>
        <v>485.11059755694953</v>
      </c>
      <c r="AK4" s="3">
        <f aca="true" t="shared" si="1" ref="AK4:AK31">U4/E4*1000</f>
        <v>960.8562691131498</v>
      </c>
      <c r="AL4" s="3">
        <f aca="true" t="shared" si="2" ref="AL4:AL31">V4/F4*1000</f>
        <v>447.7317554240631</v>
      </c>
      <c r="AM4" s="3">
        <f aca="true" t="shared" si="3" ref="AM4:AM31">W4/G4*1000</f>
        <v>1059.8226551767202</v>
      </c>
      <c r="AN4" s="3">
        <f aca="true" t="shared" si="4" ref="AN4:AN31">X4/H4*1000</f>
        <v>568.2908180996733</v>
      </c>
      <c r="AO4" s="3">
        <f aca="true" t="shared" si="5" ref="AO4:AO31">Y4/I4*1000</f>
        <v>426.4358772619984</v>
      </c>
      <c r="AP4" s="3">
        <f aca="true" t="shared" si="6" ref="AP4:AP31">Z4/J4*1000</f>
        <v>482.28190052439226</v>
      </c>
      <c r="AQ4" s="3">
        <f aca="true" t="shared" si="7" ref="AQ4:AQ31">AA4/K4*1000</f>
        <v>777.6878036626385</v>
      </c>
      <c r="AR4" s="3">
        <f aca="true" t="shared" si="8" ref="AR4:AR31">AB4/L4*1000</f>
        <v>564.7058823529412</v>
      </c>
      <c r="AS4" s="3">
        <f aca="true" t="shared" si="9" ref="AS4:AS31">AC4/M4*1000</f>
        <v>300.8130081300813</v>
      </c>
      <c r="AT4" s="3">
        <f aca="true" t="shared" si="10" ref="AT4:AT31">AD4/N4*1000</f>
        <v>1357.3333333333333</v>
      </c>
      <c r="AU4" s="3">
        <f aca="true" t="shared" si="11" ref="AU4:AU31">AE4/O4*1000</f>
        <v>694.1333333333333</v>
      </c>
      <c r="AV4" s="3">
        <f aca="true" t="shared" si="12" ref="AV4:AV31">AF4/P4*1000</f>
        <v>384.7675568743818</v>
      </c>
      <c r="AW4" s="3">
        <f aca="true" t="shared" si="13" ref="AW4:AW31">AG4/Q4*1000</f>
        <v>659.2427616926503</v>
      </c>
      <c r="AX4" s="3">
        <f aca="true" t="shared" si="14" ref="AX4:AX29">AH4/R4*1000</f>
        <v>361.40018921475877</v>
      </c>
    </row>
    <row r="5" spans="1:50" ht="24.75" customHeight="1">
      <c r="A5" s="37"/>
      <c r="B5" s="19" t="s">
        <v>31</v>
      </c>
      <c r="C5" s="2">
        <v>348</v>
      </c>
      <c r="D5" s="2">
        <v>319.9</v>
      </c>
      <c r="E5" s="7">
        <v>357</v>
      </c>
      <c r="F5" s="2">
        <v>274</v>
      </c>
      <c r="G5" s="2">
        <v>272.5</v>
      </c>
      <c r="H5" s="7">
        <v>252</v>
      </c>
      <c r="I5" s="7">
        <v>199</v>
      </c>
      <c r="J5" s="7">
        <v>235</v>
      </c>
      <c r="K5" s="7">
        <v>236</v>
      </c>
      <c r="L5" s="7">
        <v>261</v>
      </c>
      <c r="M5" s="4">
        <v>227</v>
      </c>
      <c r="N5" s="4">
        <v>295</v>
      </c>
      <c r="O5" s="4">
        <v>266</v>
      </c>
      <c r="P5" s="4">
        <v>290</v>
      </c>
      <c r="Q5" s="4">
        <v>275</v>
      </c>
      <c r="R5" s="4">
        <v>250</v>
      </c>
      <c r="S5" s="1">
        <v>587.5</v>
      </c>
      <c r="T5" s="1">
        <v>421.1</v>
      </c>
      <c r="U5" s="1">
        <v>584</v>
      </c>
      <c r="V5" s="4">
        <v>408</v>
      </c>
      <c r="W5" s="4">
        <v>445.7</v>
      </c>
      <c r="X5" s="1">
        <v>432</v>
      </c>
      <c r="Y5" s="1">
        <v>278</v>
      </c>
      <c r="Z5" s="1">
        <v>379</v>
      </c>
      <c r="AA5" s="1">
        <v>391</v>
      </c>
      <c r="AB5" s="1">
        <v>454</v>
      </c>
      <c r="AC5" s="4">
        <v>410</v>
      </c>
      <c r="AD5" s="4">
        <v>568</v>
      </c>
      <c r="AE5" s="32">
        <v>512.9</v>
      </c>
      <c r="AF5" s="4">
        <v>617</v>
      </c>
      <c r="AG5" s="4">
        <v>570</v>
      </c>
      <c r="AH5" s="4">
        <v>462</v>
      </c>
      <c r="AI5" s="3">
        <f aca="true" t="shared" si="15" ref="AI5:AI31">S5/C5*1000</f>
        <v>1688.218390804598</v>
      </c>
      <c r="AJ5" s="3">
        <f t="shared" si="0"/>
        <v>1316.3488590184434</v>
      </c>
      <c r="AK5" s="3">
        <f t="shared" si="1"/>
        <v>1635.8543417366946</v>
      </c>
      <c r="AL5" s="3">
        <f t="shared" si="2"/>
        <v>1489.051094890511</v>
      </c>
      <c r="AM5" s="3">
        <f t="shared" si="3"/>
        <v>1635.5963302752293</v>
      </c>
      <c r="AN5" s="3">
        <f t="shared" si="4"/>
        <v>1714.2857142857142</v>
      </c>
      <c r="AO5" s="3">
        <f t="shared" si="5"/>
        <v>1396.9849246231156</v>
      </c>
      <c r="AP5" s="3">
        <f t="shared" si="6"/>
        <v>1612.7659574468084</v>
      </c>
      <c r="AQ5" s="3">
        <f t="shared" si="7"/>
        <v>1656.7796610169491</v>
      </c>
      <c r="AR5" s="3">
        <f t="shared" si="8"/>
        <v>1739.463601532567</v>
      </c>
      <c r="AS5" s="3">
        <f t="shared" si="9"/>
        <v>1806.1674008810573</v>
      </c>
      <c r="AT5" s="3">
        <f t="shared" si="10"/>
        <v>1925.4237288135594</v>
      </c>
      <c r="AU5" s="3">
        <f t="shared" si="11"/>
        <v>1928.1954887218044</v>
      </c>
      <c r="AV5" s="3">
        <f t="shared" si="12"/>
        <v>2127.586206896552</v>
      </c>
      <c r="AW5" s="3">
        <f t="shared" si="13"/>
        <v>2072.727272727273</v>
      </c>
      <c r="AX5" s="3">
        <f t="shared" si="14"/>
        <v>1848</v>
      </c>
    </row>
    <row r="6" spans="1:50" ht="24.75" customHeight="1">
      <c r="A6" s="37"/>
      <c r="B6" s="19" t="s">
        <v>32</v>
      </c>
      <c r="C6" s="2">
        <f>C5+C4</f>
        <v>2198</v>
      </c>
      <c r="D6" s="2">
        <f aca="true" t="shared" si="16" ref="D6:AH6">D5+D4</f>
        <v>1834.4</v>
      </c>
      <c r="E6" s="2">
        <f t="shared" si="16"/>
        <v>1992</v>
      </c>
      <c r="F6" s="2">
        <f t="shared" si="16"/>
        <v>1795</v>
      </c>
      <c r="G6" s="2">
        <f t="shared" si="16"/>
        <v>1873.9</v>
      </c>
      <c r="H6" s="2">
        <f t="shared" si="16"/>
        <v>1690.7</v>
      </c>
      <c r="I6" s="2">
        <f t="shared" si="16"/>
        <v>1470</v>
      </c>
      <c r="J6" s="2">
        <f t="shared" si="16"/>
        <v>1493.6</v>
      </c>
      <c r="K6" s="2">
        <f t="shared" si="16"/>
        <v>1841.4</v>
      </c>
      <c r="L6" s="2">
        <f t="shared" si="16"/>
        <v>1876</v>
      </c>
      <c r="M6" s="2">
        <f t="shared" si="16"/>
        <v>1334</v>
      </c>
      <c r="N6" s="2">
        <f t="shared" si="16"/>
        <v>1795</v>
      </c>
      <c r="O6" s="2">
        <f t="shared" si="16"/>
        <v>1766</v>
      </c>
      <c r="P6" s="2">
        <f t="shared" si="16"/>
        <v>1301</v>
      </c>
      <c r="Q6" s="2">
        <f t="shared" si="16"/>
        <v>1622</v>
      </c>
      <c r="R6" s="2">
        <f t="shared" si="16"/>
        <v>1307</v>
      </c>
      <c r="S6" s="2">
        <f t="shared" si="16"/>
        <v>2045.5</v>
      </c>
      <c r="T6" s="2">
        <f t="shared" si="16"/>
        <v>1155.8000000000002</v>
      </c>
      <c r="U6" s="2">
        <f t="shared" si="16"/>
        <v>2155</v>
      </c>
      <c r="V6" s="2">
        <f t="shared" si="16"/>
        <v>1089</v>
      </c>
      <c r="W6" s="2">
        <f t="shared" si="16"/>
        <v>2142.9</v>
      </c>
      <c r="X6" s="2">
        <f t="shared" si="16"/>
        <v>1249.6</v>
      </c>
      <c r="Y6" s="2">
        <f t="shared" si="16"/>
        <v>820</v>
      </c>
      <c r="Z6" s="2">
        <f t="shared" si="16"/>
        <v>986</v>
      </c>
      <c r="AA6" s="2">
        <f t="shared" si="16"/>
        <v>1639.5</v>
      </c>
      <c r="AB6" s="2">
        <f t="shared" si="16"/>
        <v>1366</v>
      </c>
      <c r="AC6" s="2">
        <f t="shared" si="16"/>
        <v>743</v>
      </c>
      <c r="AD6" s="2">
        <f t="shared" si="16"/>
        <v>2604</v>
      </c>
      <c r="AE6" s="2">
        <f t="shared" si="16"/>
        <v>1554.1</v>
      </c>
      <c r="AF6" s="2">
        <f t="shared" si="16"/>
        <v>1006</v>
      </c>
      <c r="AG6" s="2">
        <f t="shared" si="16"/>
        <v>1458</v>
      </c>
      <c r="AH6" s="2">
        <f t="shared" si="16"/>
        <v>844</v>
      </c>
      <c r="AI6" s="3">
        <f t="shared" si="15"/>
        <v>930.6187443130118</v>
      </c>
      <c r="AJ6" s="3">
        <f t="shared" si="0"/>
        <v>630.0697775839512</v>
      </c>
      <c r="AK6" s="3">
        <f t="shared" si="1"/>
        <v>1081.8273092369477</v>
      </c>
      <c r="AL6" s="3">
        <f t="shared" si="2"/>
        <v>606.6852367688023</v>
      </c>
      <c r="AM6" s="3">
        <f t="shared" si="3"/>
        <v>1143.5508831848017</v>
      </c>
      <c r="AN6" s="3">
        <f t="shared" si="4"/>
        <v>739.1021470396877</v>
      </c>
      <c r="AO6" s="3">
        <f t="shared" si="5"/>
        <v>557.8231292517006</v>
      </c>
      <c r="AP6" s="3">
        <f t="shared" si="6"/>
        <v>660.1499732190681</v>
      </c>
      <c r="AQ6" s="3">
        <f t="shared" si="7"/>
        <v>890.3551645487129</v>
      </c>
      <c r="AR6" s="3">
        <f t="shared" si="8"/>
        <v>728.1449893390192</v>
      </c>
      <c r="AS6" s="3">
        <f t="shared" si="9"/>
        <v>556.9715142428786</v>
      </c>
      <c r="AT6" s="3">
        <f t="shared" si="10"/>
        <v>1450.6963788300834</v>
      </c>
      <c r="AU6" s="3">
        <f t="shared" si="11"/>
        <v>880.0113250283125</v>
      </c>
      <c r="AV6" s="3">
        <f t="shared" si="12"/>
        <v>773.2513451191392</v>
      </c>
      <c r="AW6" s="3">
        <f t="shared" si="13"/>
        <v>898.8902589395807</v>
      </c>
      <c r="AX6" s="3">
        <f t="shared" si="14"/>
        <v>645.7536342769702</v>
      </c>
    </row>
    <row r="7" spans="1:50" ht="24.75" customHeight="1">
      <c r="A7" s="19" t="s">
        <v>26</v>
      </c>
      <c r="B7" s="19" t="s">
        <v>1</v>
      </c>
      <c r="C7" s="2"/>
      <c r="D7" s="2"/>
      <c r="E7" s="2"/>
      <c r="F7" s="2"/>
      <c r="G7" s="2"/>
      <c r="H7" s="7"/>
      <c r="I7" s="7"/>
      <c r="J7" s="7"/>
      <c r="K7" s="7"/>
      <c r="L7" s="7"/>
      <c r="M7" s="4"/>
      <c r="N7" s="1"/>
      <c r="O7" s="1">
        <v>0.5</v>
      </c>
      <c r="P7" s="1">
        <v>0.5</v>
      </c>
      <c r="Q7" s="1">
        <v>0.5</v>
      </c>
      <c r="R7" s="1">
        <v>0.51</v>
      </c>
      <c r="S7" s="1"/>
      <c r="T7" s="1"/>
      <c r="U7" s="1"/>
      <c r="V7" s="4"/>
      <c r="W7" s="4"/>
      <c r="X7" s="4"/>
      <c r="Y7" s="1"/>
      <c r="Z7" s="1"/>
      <c r="AA7" s="1"/>
      <c r="AB7" s="1"/>
      <c r="AC7" s="4"/>
      <c r="AD7" s="1"/>
      <c r="AE7" s="1">
        <v>0.5</v>
      </c>
      <c r="AF7" s="1">
        <v>0.4</v>
      </c>
      <c r="AG7" s="1">
        <v>0.365</v>
      </c>
      <c r="AH7" s="1">
        <v>0.45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>
        <f t="shared" si="11"/>
        <v>1000</v>
      </c>
      <c r="AV7" s="3">
        <f t="shared" si="12"/>
        <v>800</v>
      </c>
      <c r="AW7" s="3">
        <f t="shared" si="13"/>
        <v>730</v>
      </c>
      <c r="AX7" s="3"/>
    </row>
    <row r="8" spans="1:50" ht="24.75" customHeight="1">
      <c r="A8" s="7" t="s">
        <v>2</v>
      </c>
      <c r="B8" s="7" t="s">
        <v>1</v>
      </c>
      <c r="C8" s="2">
        <v>5.9</v>
      </c>
      <c r="D8" s="2">
        <v>5.3</v>
      </c>
      <c r="E8" s="7">
        <v>5.2</v>
      </c>
      <c r="F8" s="2">
        <v>5.3</v>
      </c>
      <c r="G8" s="2">
        <v>0.1</v>
      </c>
      <c r="H8" s="2">
        <v>0.2</v>
      </c>
      <c r="I8" s="7">
        <v>0.4</v>
      </c>
      <c r="J8" s="7">
        <v>0.5</v>
      </c>
      <c r="K8" s="7">
        <v>0.5</v>
      </c>
      <c r="L8" s="7">
        <v>0.9</v>
      </c>
      <c r="M8" s="4">
        <v>0.9</v>
      </c>
      <c r="N8" s="4">
        <v>1.2</v>
      </c>
      <c r="O8" s="4">
        <v>1.7</v>
      </c>
      <c r="P8" s="4">
        <v>0.4</v>
      </c>
      <c r="Q8" s="4">
        <v>0.4</v>
      </c>
      <c r="R8" s="4">
        <v>0.81</v>
      </c>
      <c r="S8" s="1">
        <v>7</v>
      </c>
      <c r="T8" s="1">
        <v>6.3</v>
      </c>
      <c r="U8" s="4">
        <v>6.1</v>
      </c>
      <c r="V8" s="4">
        <v>6.4</v>
      </c>
      <c r="W8" s="4">
        <v>0.2</v>
      </c>
      <c r="X8" s="4">
        <v>0.1</v>
      </c>
      <c r="Y8" s="1">
        <v>0.2</v>
      </c>
      <c r="Z8" s="1">
        <v>0.2</v>
      </c>
      <c r="AA8" s="1">
        <v>0.3</v>
      </c>
      <c r="AB8" s="1">
        <v>0.5</v>
      </c>
      <c r="AC8" s="4">
        <v>0.5</v>
      </c>
      <c r="AD8" s="4">
        <v>0.6</v>
      </c>
      <c r="AE8" s="4">
        <v>0.9</v>
      </c>
      <c r="AF8" s="4">
        <v>0.7</v>
      </c>
      <c r="AG8" s="4">
        <v>0.4</v>
      </c>
      <c r="AH8" s="4">
        <v>0.83</v>
      </c>
      <c r="AI8" s="3">
        <f t="shared" si="15"/>
        <v>1186.4406779661017</v>
      </c>
      <c r="AJ8" s="3">
        <f t="shared" si="0"/>
        <v>1188.6792452830189</v>
      </c>
      <c r="AK8" s="3">
        <f t="shared" si="1"/>
        <v>1173.0769230769229</v>
      </c>
      <c r="AL8" s="3">
        <f t="shared" si="2"/>
        <v>1207.5471698113208</v>
      </c>
      <c r="AM8" s="3">
        <f t="shared" si="3"/>
        <v>2000</v>
      </c>
      <c r="AN8" s="3">
        <f t="shared" si="4"/>
        <v>500</v>
      </c>
      <c r="AO8" s="3">
        <f t="shared" si="5"/>
        <v>500</v>
      </c>
      <c r="AP8" s="3">
        <f t="shared" si="6"/>
        <v>400</v>
      </c>
      <c r="AQ8" s="3">
        <f t="shared" si="7"/>
        <v>600</v>
      </c>
      <c r="AR8" s="3">
        <f t="shared" si="8"/>
        <v>555.5555555555555</v>
      </c>
      <c r="AS8" s="3">
        <f t="shared" si="9"/>
        <v>555.5555555555555</v>
      </c>
      <c r="AT8" s="3">
        <f t="shared" si="10"/>
        <v>500</v>
      </c>
      <c r="AU8" s="3">
        <f t="shared" si="11"/>
        <v>529.4117647058823</v>
      </c>
      <c r="AV8" s="3">
        <f t="shared" si="12"/>
        <v>1749.9999999999998</v>
      </c>
      <c r="AW8" s="3">
        <f t="shared" si="13"/>
        <v>1000</v>
      </c>
      <c r="AX8" s="3">
        <f t="shared" si="14"/>
        <v>1024.6913580246912</v>
      </c>
    </row>
    <row r="9" spans="1:50" ht="24.75" customHeight="1">
      <c r="A9" s="7" t="s">
        <v>3</v>
      </c>
      <c r="B9" s="7" t="s">
        <v>1</v>
      </c>
      <c r="C9" s="2"/>
      <c r="D9" s="2"/>
      <c r="E9" s="7"/>
      <c r="F9" s="2"/>
      <c r="G9" s="2">
        <v>34.2</v>
      </c>
      <c r="H9" s="2">
        <v>33.8</v>
      </c>
      <c r="I9" s="7">
        <v>34.3</v>
      </c>
      <c r="J9" s="7">
        <v>36.3</v>
      </c>
      <c r="K9" s="7">
        <v>29.1</v>
      </c>
      <c r="L9" s="7">
        <v>29.3</v>
      </c>
      <c r="M9" s="4">
        <v>28.1</v>
      </c>
      <c r="N9" s="4">
        <v>28.1</v>
      </c>
      <c r="O9" s="4">
        <v>28.1</v>
      </c>
      <c r="P9" s="4">
        <v>28.9</v>
      </c>
      <c r="Q9" s="4">
        <v>29</v>
      </c>
      <c r="R9" s="4">
        <v>28.4</v>
      </c>
      <c r="S9" s="1"/>
      <c r="T9" s="1"/>
      <c r="U9" s="4"/>
      <c r="V9" s="4"/>
      <c r="W9" s="4">
        <v>32</v>
      </c>
      <c r="X9" s="4">
        <v>41.7</v>
      </c>
      <c r="Y9" s="1">
        <v>38.1</v>
      </c>
      <c r="Z9" s="1">
        <v>40.2</v>
      </c>
      <c r="AA9" s="1">
        <v>32.3</v>
      </c>
      <c r="AB9" s="1">
        <v>31.6</v>
      </c>
      <c r="AC9" s="4">
        <v>32.1</v>
      </c>
      <c r="AD9" s="4">
        <v>35.3</v>
      </c>
      <c r="AE9" s="4">
        <v>38</v>
      </c>
      <c r="AF9" s="4">
        <v>39.1</v>
      </c>
      <c r="AG9" s="4">
        <v>42.4</v>
      </c>
      <c r="AH9" s="4">
        <v>37.5</v>
      </c>
      <c r="AI9" s="3"/>
      <c r="AJ9" s="3"/>
      <c r="AK9" s="3"/>
      <c r="AL9" s="3"/>
      <c r="AM9" s="3">
        <f t="shared" si="3"/>
        <v>935.672514619883</v>
      </c>
      <c r="AN9" s="3">
        <f t="shared" si="4"/>
        <v>1233.7278106508877</v>
      </c>
      <c r="AO9" s="3">
        <f t="shared" si="5"/>
        <v>1110.787172011662</v>
      </c>
      <c r="AP9" s="3">
        <f t="shared" si="6"/>
        <v>1107.4380165289258</v>
      </c>
      <c r="AQ9" s="3">
        <f t="shared" si="7"/>
        <v>1109.9656357388315</v>
      </c>
      <c r="AR9" s="3">
        <f t="shared" si="8"/>
        <v>1078.4982935153585</v>
      </c>
      <c r="AS9" s="3">
        <f t="shared" si="9"/>
        <v>1142.3487544483985</v>
      </c>
      <c r="AT9" s="3">
        <f t="shared" si="10"/>
        <v>1256.2277580071172</v>
      </c>
      <c r="AU9" s="3">
        <f t="shared" si="11"/>
        <v>1352.3131672597863</v>
      </c>
      <c r="AV9" s="3">
        <f t="shared" si="12"/>
        <v>1352.9411764705883</v>
      </c>
      <c r="AW9" s="3">
        <f t="shared" si="13"/>
        <v>1462.0689655172414</v>
      </c>
      <c r="AX9" s="3">
        <f t="shared" si="14"/>
        <v>1320.4225352112678</v>
      </c>
    </row>
    <row r="10" spans="1:50" ht="24.75" customHeight="1">
      <c r="A10" s="37" t="s">
        <v>4</v>
      </c>
      <c r="B10" s="19" t="s">
        <v>1</v>
      </c>
      <c r="C10" s="2">
        <v>0.3</v>
      </c>
      <c r="D10" s="2">
        <v>0.4</v>
      </c>
      <c r="E10" s="7">
        <v>0.4</v>
      </c>
      <c r="F10" s="2">
        <v>0.3</v>
      </c>
      <c r="G10" s="2">
        <v>0.4</v>
      </c>
      <c r="H10" s="7">
        <v>0.1</v>
      </c>
      <c r="I10" s="7">
        <v>0.2</v>
      </c>
      <c r="J10" s="7">
        <v>0.3</v>
      </c>
      <c r="K10" s="7">
        <v>0.4</v>
      </c>
      <c r="L10" s="7">
        <v>0.3</v>
      </c>
      <c r="M10" s="4">
        <v>0.4</v>
      </c>
      <c r="N10" s="4">
        <v>0.5</v>
      </c>
      <c r="O10" s="4">
        <v>0.6</v>
      </c>
      <c r="P10" s="4">
        <v>0.57</v>
      </c>
      <c r="Q10" s="4">
        <v>0.5</v>
      </c>
      <c r="R10" s="4">
        <v>0.36</v>
      </c>
      <c r="S10" s="1">
        <v>0.5</v>
      </c>
      <c r="T10" s="1">
        <v>0.4</v>
      </c>
      <c r="U10" s="1">
        <v>0.4</v>
      </c>
      <c r="V10" s="4">
        <v>0.5</v>
      </c>
      <c r="W10" s="4">
        <v>0.6</v>
      </c>
      <c r="X10" s="1">
        <v>0.1</v>
      </c>
      <c r="Y10" s="1">
        <v>0.4</v>
      </c>
      <c r="Z10" s="1">
        <v>0.4</v>
      </c>
      <c r="AA10" s="1">
        <v>0.3</v>
      </c>
      <c r="AB10" s="1">
        <v>0.4</v>
      </c>
      <c r="AC10" s="4">
        <v>0.8</v>
      </c>
      <c r="AD10" s="4">
        <v>1</v>
      </c>
      <c r="AE10" s="4">
        <v>0.9</v>
      </c>
      <c r="AF10" s="4">
        <v>1.198</v>
      </c>
      <c r="AG10" s="4">
        <v>1.4</v>
      </c>
      <c r="AH10" s="4">
        <v>1.02</v>
      </c>
      <c r="AI10" s="3">
        <f t="shared" si="15"/>
        <v>1666.6666666666667</v>
      </c>
      <c r="AJ10" s="3">
        <f t="shared" si="0"/>
        <v>1000</v>
      </c>
      <c r="AK10" s="3">
        <f t="shared" si="1"/>
        <v>1000</v>
      </c>
      <c r="AL10" s="3">
        <f t="shared" si="2"/>
        <v>1666.6666666666667</v>
      </c>
      <c r="AM10" s="3">
        <f t="shared" si="3"/>
        <v>1499.9999999999998</v>
      </c>
      <c r="AN10" s="3">
        <f t="shared" si="4"/>
        <v>1000</v>
      </c>
      <c r="AO10" s="3">
        <f t="shared" si="5"/>
        <v>2000</v>
      </c>
      <c r="AP10" s="3">
        <f t="shared" si="6"/>
        <v>1333.3333333333335</v>
      </c>
      <c r="AQ10" s="3">
        <f t="shared" si="7"/>
        <v>749.9999999999999</v>
      </c>
      <c r="AR10" s="3">
        <f t="shared" si="8"/>
        <v>1333.3333333333335</v>
      </c>
      <c r="AS10" s="3">
        <f t="shared" si="9"/>
        <v>2000</v>
      </c>
      <c r="AT10" s="3">
        <f t="shared" si="10"/>
        <v>2000</v>
      </c>
      <c r="AU10" s="3">
        <f t="shared" si="11"/>
        <v>1500</v>
      </c>
      <c r="AV10" s="3">
        <f t="shared" si="12"/>
        <v>2101.7543859649127</v>
      </c>
      <c r="AW10" s="3">
        <f t="shared" si="13"/>
        <v>2800</v>
      </c>
      <c r="AX10" s="3">
        <f t="shared" si="14"/>
        <v>2833.3333333333335</v>
      </c>
    </row>
    <row r="11" spans="1:50" ht="24.75" customHeight="1">
      <c r="A11" s="37"/>
      <c r="B11" s="19" t="s">
        <v>31</v>
      </c>
      <c r="C11" s="2">
        <v>1.1</v>
      </c>
      <c r="D11" s="2">
        <v>1.1</v>
      </c>
      <c r="E11" s="7">
        <v>1</v>
      </c>
      <c r="F11" s="2">
        <v>1</v>
      </c>
      <c r="G11" s="2">
        <v>1.4</v>
      </c>
      <c r="H11" s="7">
        <v>1.5</v>
      </c>
      <c r="I11" s="7">
        <v>2.2</v>
      </c>
      <c r="J11" s="7">
        <v>3</v>
      </c>
      <c r="K11" s="7">
        <v>3</v>
      </c>
      <c r="L11" s="7">
        <v>3</v>
      </c>
      <c r="M11" s="4">
        <v>2.2</v>
      </c>
      <c r="N11" s="4">
        <v>3.2</v>
      </c>
      <c r="O11" s="4">
        <v>3.2</v>
      </c>
      <c r="P11" s="4">
        <v>2.3</v>
      </c>
      <c r="Q11" s="4">
        <v>2.4</v>
      </c>
      <c r="R11" s="4">
        <v>2.84</v>
      </c>
      <c r="S11" s="1">
        <v>2.2</v>
      </c>
      <c r="T11" s="1">
        <v>2.1</v>
      </c>
      <c r="U11" s="1">
        <v>2.1</v>
      </c>
      <c r="V11" s="4">
        <v>1.8</v>
      </c>
      <c r="W11" s="4">
        <v>2.6</v>
      </c>
      <c r="X11" s="1">
        <v>2.4</v>
      </c>
      <c r="Y11" s="1">
        <v>3.9</v>
      </c>
      <c r="Z11" s="1">
        <v>5.3</v>
      </c>
      <c r="AA11" s="1">
        <v>5.1</v>
      </c>
      <c r="AB11" s="1">
        <v>7.5</v>
      </c>
      <c r="AC11" s="4">
        <v>3.8</v>
      </c>
      <c r="AD11" s="4">
        <v>6</v>
      </c>
      <c r="AE11" s="4">
        <v>7.3</v>
      </c>
      <c r="AF11" s="4">
        <v>6.857</v>
      </c>
      <c r="AG11" s="4">
        <v>6.9</v>
      </c>
      <c r="AH11" s="4">
        <v>6.98</v>
      </c>
      <c r="AI11" s="3">
        <f t="shared" si="15"/>
        <v>2000</v>
      </c>
      <c r="AJ11" s="3">
        <f t="shared" si="0"/>
        <v>1909.090909090909</v>
      </c>
      <c r="AK11" s="3">
        <f t="shared" si="1"/>
        <v>2100</v>
      </c>
      <c r="AL11" s="3">
        <f t="shared" si="2"/>
        <v>1800</v>
      </c>
      <c r="AM11" s="3">
        <f t="shared" si="3"/>
        <v>1857.1428571428573</v>
      </c>
      <c r="AN11" s="3">
        <f t="shared" si="4"/>
        <v>1599.9999999999998</v>
      </c>
      <c r="AO11" s="3">
        <f t="shared" si="5"/>
        <v>1772.7272727272725</v>
      </c>
      <c r="AP11" s="3">
        <f t="shared" si="6"/>
        <v>1766.6666666666665</v>
      </c>
      <c r="AQ11" s="3">
        <f t="shared" si="7"/>
        <v>1700</v>
      </c>
      <c r="AR11" s="3">
        <f t="shared" si="8"/>
        <v>2500</v>
      </c>
      <c r="AS11" s="3">
        <f t="shared" si="9"/>
        <v>1727.272727272727</v>
      </c>
      <c r="AT11" s="3">
        <f t="shared" si="10"/>
        <v>1875</v>
      </c>
      <c r="AU11" s="3">
        <f t="shared" si="11"/>
        <v>2281.25</v>
      </c>
      <c r="AV11" s="3">
        <f t="shared" si="12"/>
        <v>2981.304347826087</v>
      </c>
      <c r="AW11" s="3">
        <f t="shared" si="13"/>
        <v>2875.0000000000005</v>
      </c>
      <c r="AX11" s="3">
        <f t="shared" si="14"/>
        <v>2457.7464788732395</v>
      </c>
    </row>
    <row r="12" spans="1:50" ht="24.75" customHeight="1">
      <c r="A12" s="37"/>
      <c r="B12" s="19" t="s">
        <v>32</v>
      </c>
      <c r="C12" s="2">
        <f>C11+C10</f>
        <v>1.4000000000000001</v>
      </c>
      <c r="D12" s="2">
        <f aca="true" t="shared" si="17" ref="D12:AH12">D11+D10</f>
        <v>1.5</v>
      </c>
      <c r="E12" s="2">
        <f t="shared" si="17"/>
        <v>1.4</v>
      </c>
      <c r="F12" s="2">
        <f t="shared" si="17"/>
        <v>1.3</v>
      </c>
      <c r="G12" s="2">
        <f t="shared" si="17"/>
        <v>1.7999999999999998</v>
      </c>
      <c r="H12" s="2">
        <f t="shared" si="17"/>
        <v>1.6</v>
      </c>
      <c r="I12" s="2">
        <f t="shared" si="17"/>
        <v>2.4000000000000004</v>
      </c>
      <c r="J12" s="2">
        <f t="shared" si="17"/>
        <v>3.3</v>
      </c>
      <c r="K12" s="2">
        <f t="shared" si="17"/>
        <v>3.4</v>
      </c>
      <c r="L12" s="2">
        <f t="shared" si="17"/>
        <v>3.3</v>
      </c>
      <c r="M12" s="2">
        <f t="shared" si="17"/>
        <v>2.6</v>
      </c>
      <c r="N12" s="2">
        <f t="shared" si="17"/>
        <v>3.7</v>
      </c>
      <c r="O12" s="2">
        <f t="shared" si="17"/>
        <v>3.8000000000000003</v>
      </c>
      <c r="P12" s="2">
        <f t="shared" si="17"/>
        <v>2.8699999999999997</v>
      </c>
      <c r="Q12" s="2">
        <f t="shared" si="17"/>
        <v>2.9</v>
      </c>
      <c r="R12" s="2">
        <f t="shared" si="17"/>
        <v>3.1999999999999997</v>
      </c>
      <c r="S12" s="2">
        <f t="shared" si="17"/>
        <v>2.7</v>
      </c>
      <c r="T12" s="2">
        <f t="shared" si="17"/>
        <v>2.5</v>
      </c>
      <c r="U12" s="2">
        <f t="shared" si="17"/>
        <v>2.5</v>
      </c>
      <c r="V12" s="2">
        <f t="shared" si="17"/>
        <v>2.3</v>
      </c>
      <c r="W12" s="2">
        <f t="shared" si="17"/>
        <v>3.2</v>
      </c>
      <c r="X12" s="2">
        <f t="shared" si="17"/>
        <v>2.5</v>
      </c>
      <c r="Y12" s="2">
        <f t="shared" si="17"/>
        <v>4.3</v>
      </c>
      <c r="Z12" s="2">
        <f t="shared" si="17"/>
        <v>5.7</v>
      </c>
      <c r="AA12" s="2">
        <f t="shared" si="17"/>
        <v>5.3999999999999995</v>
      </c>
      <c r="AB12" s="2">
        <f t="shared" si="17"/>
        <v>7.9</v>
      </c>
      <c r="AC12" s="2">
        <f t="shared" si="17"/>
        <v>4.6</v>
      </c>
      <c r="AD12" s="2">
        <f t="shared" si="17"/>
        <v>7</v>
      </c>
      <c r="AE12" s="2">
        <f t="shared" si="17"/>
        <v>8.2</v>
      </c>
      <c r="AF12" s="2">
        <f t="shared" si="17"/>
        <v>8.055</v>
      </c>
      <c r="AG12" s="2">
        <f t="shared" si="17"/>
        <v>8.3</v>
      </c>
      <c r="AH12" s="2">
        <f t="shared" si="17"/>
        <v>8</v>
      </c>
      <c r="AI12" s="3">
        <f t="shared" si="15"/>
        <v>1928.5714285714287</v>
      </c>
      <c r="AJ12" s="3">
        <f t="shared" si="0"/>
        <v>1666.6666666666667</v>
      </c>
      <c r="AK12" s="3">
        <f t="shared" si="1"/>
        <v>1785.7142857142858</v>
      </c>
      <c r="AL12" s="3">
        <f t="shared" si="2"/>
        <v>1769.2307692307688</v>
      </c>
      <c r="AM12" s="3">
        <f t="shared" si="3"/>
        <v>1777.777777777778</v>
      </c>
      <c r="AN12" s="3">
        <f t="shared" si="4"/>
        <v>1562.5</v>
      </c>
      <c r="AO12" s="3">
        <f t="shared" si="5"/>
        <v>1791.6666666666663</v>
      </c>
      <c r="AP12" s="3">
        <f t="shared" si="6"/>
        <v>1727.2727272727275</v>
      </c>
      <c r="AQ12" s="3">
        <f t="shared" si="7"/>
        <v>1588.235294117647</v>
      </c>
      <c r="AR12" s="3">
        <f t="shared" si="8"/>
        <v>2393.939393939394</v>
      </c>
      <c r="AS12" s="3">
        <f t="shared" si="9"/>
        <v>1769.2307692307688</v>
      </c>
      <c r="AT12" s="3">
        <f t="shared" si="10"/>
        <v>1891.8918918918919</v>
      </c>
      <c r="AU12" s="3">
        <f t="shared" si="11"/>
        <v>2157.894736842105</v>
      </c>
      <c r="AV12" s="3">
        <f t="shared" si="12"/>
        <v>2806.6202090592337</v>
      </c>
      <c r="AW12" s="3">
        <f t="shared" si="13"/>
        <v>2862.0689655172414</v>
      </c>
      <c r="AX12" s="3"/>
    </row>
    <row r="13" spans="1:50" ht="24.75" customHeight="1">
      <c r="A13" s="38" t="s">
        <v>5</v>
      </c>
      <c r="B13" s="7" t="s">
        <v>1</v>
      </c>
      <c r="C13" s="7">
        <v>1744.3</v>
      </c>
      <c r="D13" s="2">
        <v>1826.3</v>
      </c>
      <c r="E13" s="7">
        <v>1813.1</v>
      </c>
      <c r="F13" s="2">
        <v>1768.7</v>
      </c>
      <c r="G13" s="2">
        <v>1712.2</v>
      </c>
      <c r="H13" s="7">
        <v>1850.7</v>
      </c>
      <c r="I13" s="7">
        <v>1972.6</v>
      </c>
      <c r="J13" s="7">
        <v>1912.8</v>
      </c>
      <c r="K13" s="7">
        <v>1931.4</v>
      </c>
      <c r="L13" s="7">
        <v>1852</v>
      </c>
      <c r="M13" s="4">
        <v>1656</v>
      </c>
      <c r="N13" s="4">
        <v>1712</v>
      </c>
      <c r="O13" s="4">
        <v>1795.4</v>
      </c>
      <c r="P13" s="4">
        <v>1757</v>
      </c>
      <c r="Q13" s="4">
        <v>1691</v>
      </c>
      <c r="R13" s="4">
        <v>1454</v>
      </c>
      <c r="S13" s="1">
        <v>2297.5</v>
      </c>
      <c r="T13" s="1">
        <v>2454.1</v>
      </c>
      <c r="U13" s="1">
        <v>2368.5</v>
      </c>
      <c r="V13" s="4">
        <v>617.3</v>
      </c>
      <c r="W13" s="4">
        <v>630</v>
      </c>
      <c r="X13" s="1">
        <v>2592.1</v>
      </c>
      <c r="Y13" s="1">
        <v>1001.3</v>
      </c>
      <c r="Z13" s="1">
        <v>4336.6</v>
      </c>
      <c r="AA13" s="1">
        <v>1721.6</v>
      </c>
      <c r="AB13" s="1">
        <v>3162</v>
      </c>
      <c r="AC13" s="4">
        <v>1201</v>
      </c>
      <c r="AD13" s="4">
        <v>3049</v>
      </c>
      <c r="AE13" s="4">
        <v>2456</v>
      </c>
      <c r="AF13" s="4">
        <v>1633</v>
      </c>
      <c r="AG13" s="4">
        <v>3159</v>
      </c>
      <c r="AH13" s="4">
        <v>2273</v>
      </c>
      <c r="AI13" s="3">
        <f t="shared" si="15"/>
        <v>1317.147279711059</v>
      </c>
      <c r="AJ13" s="3">
        <f t="shared" si="0"/>
        <v>1343.7551333296828</v>
      </c>
      <c r="AK13" s="3">
        <f t="shared" si="1"/>
        <v>1306.3261816777895</v>
      </c>
      <c r="AL13" s="3">
        <f t="shared" si="2"/>
        <v>349.01339967207554</v>
      </c>
      <c r="AM13" s="3">
        <f t="shared" si="3"/>
        <v>367.9476696647588</v>
      </c>
      <c r="AN13" s="3">
        <f t="shared" si="4"/>
        <v>1400.605176419733</v>
      </c>
      <c r="AO13" s="3">
        <f t="shared" si="5"/>
        <v>507.60417722802396</v>
      </c>
      <c r="AP13" s="3">
        <f t="shared" si="6"/>
        <v>2267.1476369719785</v>
      </c>
      <c r="AQ13" s="3">
        <f t="shared" si="7"/>
        <v>891.3741327534431</v>
      </c>
      <c r="AR13" s="3">
        <f t="shared" si="8"/>
        <v>1707.343412526998</v>
      </c>
      <c r="AS13" s="3">
        <f t="shared" si="9"/>
        <v>725.2415458937198</v>
      </c>
      <c r="AT13" s="3">
        <f t="shared" si="10"/>
        <v>1780.9579439252336</v>
      </c>
      <c r="AU13" s="3">
        <f t="shared" si="11"/>
        <v>1367.9402918569676</v>
      </c>
      <c r="AV13" s="3">
        <f t="shared" si="12"/>
        <v>929.42515651679</v>
      </c>
      <c r="AW13" s="3">
        <f t="shared" si="13"/>
        <v>1868.1253696037847</v>
      </c>
      <c r="AX13" s="3">
        <f t="shared" si="14"/>
        <v>1563.2737276478679</v>
      </c>
    </row>
    <row r="14" spans="1:50" ht="24.75" customHeight="1">
      <c r="A14" s="38"/>
      <c r="B14" s="7" t="s">
        <v>31</v>
      </c>
      <c r="C14" s="7">
        <v>90.6</v>
      </c>
      <c r="D14" s="7">
        <v>99.9</v>
      </c>
      <c r="E14" s="7">
        <v>127.7</v>
      </c>
      <c r="F14" s="2">
        <v>57.8</v>
      </c>
      <c r="G14" s="2">
        <v>33</v>
      </c>
      <c r="H14" s="7">
        <v>37</v>
      </c>
      <c r="I14" s="7">
        <v>56.8</v>
      </c>
      <c r="J14" s="7">
        <v>90.6</v>
      </c>
      <c r="K14" s="7">
        <v>69</v>
      </c>
      <c r="L14" s="7">
        <v>102</v>
      </c>
      <c r="M14" s="4">
        <v>117</v>
      </c>
      <c r="N14" s="4">
        <v>145</v>
      </c>
      <c r="O14" s="4">
        <v>112</v>
      </c>
      <c r="P14" s="4">
        <v>65</v>
      </c>
      <c r="Q14" s="4">
        <v>115</v>
      </c>
      <c r="R14" s="4">
        <v>232</v>
      </c>
      <c r="S14" s="1">
        <v>151.9</v>
      </c>
      <c r="T14" s="1">
        <v>162.6</v>
      </c>
      <c r="U14" s="1">
        <v>209.7</v>
      </c>
      <c r="V14" s="4">
        <v>100.2</v>
      </c>
      <c r="W14" s="4">
        <v>59</v>
      </c>
      <c r="X14" s="1">
        <v>54.5</v>
      </c>
      <c r="Y14" s="1">
        <v>93.2</v>
      </c>
      <c r="Z14" s="1">
        <v>141</v>
      </c>
      <c r="AA14" s="1">
        <v>165</v>
      </c>
      <c r="AB14" s="1">
        <v>227</v>
      </c>
      <c r="AC14" s="4">
        <v>234</v>
      </c>
      <c r="AD14" s="4">
        <v>250</v>
      </c>
      <c r="AE14" s="4">
        <v>205</v>
      </c>
      <c r="AF14" s="4">
        <v>124</v>
      </c>
      <c r="AG14" s="4">
        <v>207.1</v>
      </c>
      <c r="AH14" s="4">
        <v>444</v>
      </c>
      <c r="AI14" s="3">
        <f t="shared" si="15"/>
        <v>1676.600441501104</v>
      </c>
      <c r="AJ14" s="3">
        <f t="shared" si="0"/>
        <v>1627.6276276276276</v>
      </c>
      <c r="AK14" s="3">
        <f t="shared" si="1"/>
        <v>1642.1299921691464</v>
      </c>
      <c r="AL14" s="3">
        <f t="shared" si="2"/>
        <v>1733.5640138408305</v>
      </c>
      <c r="AM14" s="3">
        <f t="shared" si="3"/>
        <v>1787.8787878787878</v>
      </c>
      <c r="AN14" s="3">
        <f t="shared" si="4"/>
        <v>1472.9729729729731</v>
      </c>
      <c r="AO14" s="3">
        <f t="shared" si="5"/>
        <v>1640.8450704225352</v>
      </c>
      <c r="AP14" s="3">
        <f t="shared" si="6"/>
        <v>1556.291390728477</v>
      </c>
      <c r="AQ14" s="3">
        <f t="shared" si="7"/>
        <v>2391.304347826087</v>
      </c>
      <c r="AR14" s="3">
        <f t="shared" si="8"/>
        <v>2225.4901960784314</v>
      </c>
      <c r="AS14" s="3">
        <f t="shared" si="9"/>
        <v>2000</v>
      </c>
      <c r="AT14" s="3">
        <f t="shared" si="10"/>
        <v>1724.1379310344826</v>
      </c>
      <c r="AU14" s="3">
        <f t="shared" si="11"/>
        <v>1830.357142857143</v>
      </c>
      <c r="AV14" s="3">
        <f t="shared" si="12"/>
        <v>1907.6923076923078</v>
      </c>
      <c r="AW14" s="3">
        <f t="shared" si="13"/>
        <v>1800.8695652173913</v>
      </c>
      <c r="AX14" s="3">
        <f t="shared" si="14"/>
        <v>1913.7931034482758</v>
      </c>
    </row>
    <row r="15" spans="1:50" ht="24.75" customHeight="1">
      <c r="A15" s="38"/>
      <c r="B15" s="7" t="s">
        <v>32</v>
      </c>
      <c r="C15" s="7">
        <f>C14+C13</f>
        <v>1834.8999999999999</v>
      </c>
      <c r="D15" s="7">
        <f aca="true" t="shared" si="18" ref="D15:AH15">D14+D13</f>
        <v>1926.2</v>
      </c>
      <c r="E15" s="7">
        <f t="shared" si="18"/>
        <v>1940.8</v>
      </c>
      <c r="F15" s="7">
        <f t="shared" si="18"/>
        <v>1826.5</v>
      </c>
      <c r="G15" s="7">
        <f t="shared" si="18"/>
        <v>1745.2</v>
      </c>
      <c r="H15" s="7">
        <f t="shared" si="18"/>
        <v>1887.7</v>
      </c>
      <c r="I15" s="7">
        <f t="shared" si="18"/>
        <v>2029.3999999999999</v>
      </c>
      <c r="J15" s="7">
        <f t="shared" si="18"/>
        <v>2003.3999999999999</v>
      </c>
      <c r="K15" s="7">
        <f t="shared" si="18"/>
        <v>2000.4</v>
      </c>
      <c r="L15" s="7">
        <f t="shared" si="18"/>
        <v>1954</v>
      </c>
      <c r="M15" s="7">
        <f t="shared" si="18"/>
        <v>1773</v>
      </c>
      <c r="N15" s="7">
        <f t="shared" si="18"/>
        <v>1857</v>
      </c>
      <c r="O15" s="7">
        <f t="shared" si="18"/>
        <v>1907.4</v>
      </c>
      <c r="P15" s="7">
        <f t="shared" si="18"/>
        <v>1822</v>
      </c>
      <c r="Q15" s="7">
        <f t="shared" si="18"/>
        <v>1806</v>
      </c>
      <c r="R15" s="7">
        <f t="shared" si="18"/>
        <v>1686</v>
      </c>
      <c r="S15" s="7">
        <f t="shared" si="18"/>
        <v>2449.4</v>
      </c>
      <c r="T15" s="7">
        <f t="shared" si="18"/>
        <v>2616.7</v>
      </c>
      <c r="U15" s="7">
        <f t="shared" si="18"/>
        <v>2578.2</v>
      </c>
      <c r="V15" s="7">
        <f t="shared" si="18"/>
        <v>717.5</v>
      </c>
      <c r="W15" s="7">
        <f t="shared" si="18"/>
        <v>689</v>
      </c>
      <c r="X15" s="7">
        <f t="shared" si="18"/>
        <v>2646.6</v>
      </c>
      <c r="Y15" s="7">
        <f t="shared" si="18"/>
        <v>1094.5</v>
      </c>
      <c r="Z15" s="7">
        <f t="shared" si="18"/>
        <v>4477.6</v>
      </c>
      <c r="AA15" s="7">
        <f t="shared" si="18"/>
        <v>1886.6</v>
      </c>
      <c r="AB15" s="7">
        <f t="shared" si="18"/>
        <v>3389</v>
      </c>
      <c r="AC15" s="7">
        <f t="shared" si="18"/>
        <v>1435</v>
      </c>
      <c r="AD15" s="7">
        <f t="shared" si="18"/>
        <v>3299</v>
      </c>
      <c r="AE15" s="7">
        <f t="shared" si="18"/>
        <v>2661</v>
      </c>
      <c r="AF15" s="7">
        <f t="shared" si="18"/>
        <v>1757</v>
      </c>
      <c r="AG15" s="7">
        <f t="shared" si="18"/>
        <v>3366.1</v>
      </c>
      <c r="AH15" s="7">
        <f t="shared" si="18"/>
        <v>2717</v>
      </c>
      <c r="AI15" s="3">
        <f t="shared" si="15"/>
        <v>1334.89563463949</v>
      </c>
      <c r="AJ15" s="3">
        <f t="shared" si="0"/>
        <v>1358.4778320008306</v>
      </c>
      <c r="AK15" s="3">
        <f t="shared" si="1"/>
        <v>1328.4212695795547</v>
      </c>
      <c r="AL15" s="3">
        <f t="shared" si="2"/>
        <v>392.82781275663837</v>
      </c>
      <c r="AM15" s="3">
        <f t="shared" si="3"/>
        <v>394.79715791886315</v>
      </c>
      <c r="AN15" s="3">
        <f t="shared" si="4"/>
        <v>1402.023626635588</v>
      </c>
      <c r="AO15" s="3">
        <f t="shared" si="5"/>
        <v>539.3219670838671</v>
      </c>
      <c r="AP15" s="3">
        <f t="shared" si="6"/>
        <v>2235.000499151443</v>
      </c>
      <c r="AQ15" s="3">
        <f t="shared" si="7"/>
        <v>943.111377724455</v>
      </c>
      <c r="AR15" s="3">
        <f t="shared" si="8"/>
        <v>1734.39099283521</v>
      </c>
      <c r="AS15" s="3">
        <f t="shared" si="9"/>
        <v>809.3626621545403</v>
      </c>
      <c r="AT15" s="3">
        <f t="shared" si="10"/>
        <v>1776.5212708669897</v>
      </c>
      <c r="AU15" s="3">
        <f t="shared" si="11"/>
        <v>1395.0927964768796</v>
      </c>
      <c r="AV15" s="3">
        <f t="shared" si="12"/>
        <v>964.324917672887</v>
      </c>
      <c r="AW15" s="3">
        <f t="shared" si="13"/>
        <v>1863.842746400886</v>
      </c>
      <c r="AX15" s="3">
        <f t="shared" si="14"/>
        <v>1611.5065243179124</v>
      </c>
    </row>
    <row r="16" spans="1:50" ht="24.75" customHeight="1">
      <c r="A16" s="7" t="s">
        <v>6</v>
      </c>
      <c r="B16" s="7" t="s">
        <v>1</v>
      </c>
      <c r="C16" s="7">
        <v>1.7</v>
      </c>
      <c r="D16" s="7">
        <v>2</v>
      </c>
      <c r="E16" s="7">
        <v>0.9</v>
      </c>
      <c r="F16" s="2">
        <v>1</v>
      </c>
      <c r="G16" s="2">
        <v>0.4</v>
      </c>
      <c r="H16" s="2">
        <v>0.5</v>
      </c>
      <c r="I16" s="7">
        <v>2.4</v>
      </c>
      <c r="J16" s="7">
        <v>1.5</v>
      </c>
      <c r="K16" s="7">
        <v>1.6</v>
      </c>
      <c r="L16" s="7">
        <v>3</v>
      </c>
      <c r="M16" s="4">
        <v>2.5</v>
      </c>
      <c r="N16" s="4">
        <v>1.6</v>
      </c>
      <c r="O16" s="4">
        <v>2</v>
      </c>
      <c r="P16" s="4">
        <v>2</v>
      </c>
      <c r="Q16" s="4">
        <v>2</v>
      </c>
      <c r="R16" s="4">
        <v>3</v>
      </c>
      <c r="S16" s="1">
        <v>1.4</v>
      </c>
      <c r="T16" s="1">
        <v>1.8</v>
      </c>
      <c r="U16" s="4">
        <v>1.1</v>
      </c>
      <c r="V16" s="4">
        <v>0.5</v>
      </c>
      <c r="W16" s="4">
        <v>0.4</v>
      </c>
      <c r="X16" s="4">
        <v>0.4</v>
      </c>
      <c r="Y16" s="1">
        <v>1.9</v>
      </c>
      <c r="Z16" s="1">
        <v>1.1</v>
      </c>
      <c r="AA16" s="1">
        <v>1.2</v>
      </c>
      <c r="AB16" s="1">
        <v>2.2</v>
      </c>
      <c r="AC16" s="4">
        <v>2.1</v>
      </c>
      <c r="AD16" s="4">
        <v>1.3</v>
      </c>
      <c r="AE16" s="4">
        <v>1.5</v>
      </c>
      <c r="AF16" s="4">
        <v>2</v>
      </c>
      <c r="AG16" s="4">
        <v>2</v>
      </c>
      <c r="AH16" s="4">
        <v>2.9</v>
      </c>
      <c r="AI16" s="3">
        <f t="shared" si="15"/>
        <v>823.5294117647059</v>
      </c>
      <c r="AJ16" s="3">
        <f t="shared" si="0"/>
        <v>900</v>
      </c>
      <c r="AK16" s="3">
        <f t="shared" si="1"/>
        <v>1222.2222222222224</v>
      </c>
      <c r="AL16" s="3">
        <f t="shared" si="2"/>
        <v>500</v>
      </c>
      <c r="AM16" s="3">
        <f t="shared" si="3"/>
        <v>1000</v>
      </c>
      <c r="AN16" s="3">
        <f t="shared" si="4"/>
        <v>800</v>
      </c>
      <c r="AO16" s="3">
        <f t="shared" si="5"/>
        <v>791.6666666666666</v>
      </c>
      <c r="AP16" s="3">
        <f t="shared" si="6"/>
        <v>733.3333333333334</v>
      </c>
      <c r="AQ16" s="3">
        <f t="shared" si="7"/>
        <v>749.9999999999999</v>
      </c>
      <c r="AR16" s="3">
        <f t="shared" si="8"/>
        <v>733.3333333333334</v>
      </c>
      <c r="AS16" s="3">
        <f t="shared" si="9"/>
        <v>840.0000000000001</v>
      </c>
      <c r="AT16" s="3">
        <f t="shared" si="10"/>
        <v>812.5</v>
      </c>
      <c r="AU16" s="3">
        <f t="shared" si="11"/>
        <v>750</v>
      </c>
      <c r="AV16" s="3">
        <f t="shared" si="12"/>
        <v>1000</v>
      </c>
      <c r="AW16" s="3">
        <f t="shared" si="13"/>
        <v>1000</v>
      </c>
      <c r="AX16" s="3">
        <f t="shared" si="14"/>
        <v>966.6666666666666</v>
      </c>
    </row>
    <row r="17" spans="1:50" ht="24.75" customHeight="1">
      <c r="A17" s="7" t="s">
        <v>7</v>
      </c>
      <c r="B17" s="7" t="s">
        <v>1</v>
      </c>
      <c r="C17" s="7">
        <v>0.3</v>
      </c>
      <c r="D17" s="7">
        <v>0.3</v>
      </c>
      <c r="E17" s="7">
        <v>0.3</v>
      </c>
      <c r="F17" s="2">
        <v>0.3</v>
      </c>
      <c r="G17" s="2">
        <v>0.1</v>
      </c>
      <c r="H17" s="2">
        <v>0.1</v>
      </c>
      <c r="I17" s="7">
        <v>0.2</v>
      </c>
      <c r="J17" s="7">
        <v>0.2</v>
      </c>
      <c r="K17" s="7">
        <v>0</v>
      </c>
      <c r="L17" s="7">
        <v>0.1</v>
      </c>
      <c r="M17" s="4">
        <v>0.1</v>
      </c>
      <c r="N17" s="4">
        <v>0.1</v>
      </c>
      <c r="O17" s="4">
        <v>0.1</v>
      </c>
      <c r="P17" s="4">
        <v>0.2</v>
      </c>
      <c r="Q17" s="4">
        <v>0.66</v>
      </c>
      <c r="R17" s="4">
        <v>0.12</v>
      </c>
      <c r="S17" s="1">
        <v>0.5</v>
      </c>
      <c r="T17" s="1">
        <v>0.4</v>
      </c>
      <c r="U17" s="4">
        <v>0.4</v>
      </c>
      <c r="V17" s="4">
        <v>0.4</v>
      </c>
      <c r="W17" s="4">
        <v>0.2</v>
      </c>
      <c r="X17" s="4">
        <v>0.1</v>
      </c>
      <c r="Y17" s="1">
        <v>0.1</v>
      </c>
      <c r="Z17" s="1">
        <v>0.2</v>
      </c>
      <c r="AA17" s="1">
        <v>0</v>
      </c>
      <c r="AB17" s="1">
        <v>0</v>
      </c>
      <c r="AC17" s="4">
        <v>0.1</v>
      </c>
      <c r="AD17" s="4">
        <v>0.1</v>
      </c>
      <c r="AE17" s="4">
        <v>0.1</v>
      </c>
      <c r="AF17" s="4">
        <v>0.134</v>
      </c>
      <c r="AG17" s="4">
        <v>0.49</v>
      </c>
      <c r="AH17" s="4">
        <v>0.11</v>
      </c>
      <c r="AI17" s="3">
        <f t="shared" si="15"/>
        <v>1666.6666666666667</v>
      </c>
      <c r="AJ17" s="3">
        <f t="shared" si="0"/>
        <v>1333.3333333333335</v>
      </c>
      <c r="AK17" s="3">
        <f t="shared" si="1"/>
        <v>1333.3333333333335</v>
      </c>
      <c r="AL17" s="3">
        <f t="shared" si="2"/>
        <v>1333.3333333333335</v>
      </c>
      <c r="AM17" s="3">
        <f t="shared" si="3"/>
        <v>2000</v>
      </c>
      <c r="AN17" s="3">
        <f t="shared" si="4"/>
        <v>1000</v>
      </c>
      <c r="AO17" s="3">
        <f t="shared" si="5"/>
        <v>500</v>
      </c>
      <c r="AP17" s="3">
        <f t="shared" si="6"/>
        <v>1000</v>
      </c>
      <c r="AQ17" s="3"/>
      <c r="AR17" s="3"/>
      <c r="AS17" s="3">
        <f t="shared" si="9"/>
        <v>1000</v>
      </c>
      <c r="AT17" s="3">
        <f t="shared" si="10"/>
        <v>1000</v>
      </c>
      <c r="AU17" s="3">
        <f t="shared" si="11"/>
        <v>1000</v>
      </c>
      <c r="AV17" s="3">
        <f t="shared" si="12"/>
        <v>670</v>
      </c>
      <c r="AW17" s="3">
        <f t="shared" si="13"/>
        <v>742.4242424242424</v>
      </c>
      <c r="AX17" s="3">
        <f t="shared" si="14"/>
        <v>916.6666666666667</v>
      </c>
    </row>
    <row r="18" spans="1:50" ht="24.75" customHeight="1">
      <c r="A18" s="7" t="s">
        <v>28</v>
      </c>
      <c r="B18" s="7"/>
      <c r="C18" s="7"/>
      <c r="D18" s="7"/>
      <c r="E18" s="7"/>
      <c r="F18" s="2"/>
      <c r="G18" s="2"/>
      <c r="H18" s="2"/>
      <c r="I18" s="7"/>
      <c r="J18" s="7"/>
      <c r="K18" s="7"/>
      <c r="L18" s="7"/>
      <c r="M18" s="4"/>
      <c r="N18" s="4"/>
      <c r="O18" s="4"/>
      <c r="P18" s="4"/>
      <c r="Q18" s="4"/>
      <c r="R18" s="4">
        <v>0.005</v>
      </c>
      <c r="S18" s="1"/>
      <c r="T18" s="1"/>
      <c r="U18" s="4"/>
      <c r="V18" s="4"/>
      <c r="W18" s="4"/>
      <c r="X18" s="4"/>
      <c r="Y18" s="1"/>
      <c r="Z18" s="1"/>
      <c r="AA18" s="1"/>
      <c r="AB18" s="1"/>
      <c r="AC18" s="4"/>
      <c r="AD18" s="4"/>
      <c r="AE18" s="4"/>
      <c r="AF18" s="4"/>
      <c r="AG18" s="4"/>
      <c r="AH18" s="4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8.5" customHeight="1">
      <c r="A19" s="7" t="s">
        <v>29</v>
      </c>
      <c r="B19" s="7" t="s">
        <v>1</v>
      </c>
      <c r="C19" s="7"/>
      <c r="D19" s="7"/>
      <c r="E19" s="7"/>
      <c r="F19" s="2"/>
      <c r="G19" s="2"/>
      <c r="H19" s="2"/>
      <c r="I19" s="6"/>
      <c r="J19" s="6"/>
      <c r="K19" s="7"/>
      <c r="L19" s="7"/>
      <c r="M19" s="1"/>
      <c r="N19" s="22">
        <v>21.2</v>
      </c>
      <c r="O19" s="1">
        <v>22</v>
      </c>
      <c r="P19" s="1">
        <v>14.2</v>
      </c>
      <c r="Q19" s="1">
        <v>25.5</v>
      </c>
      <c r="R19" s="4">
        <v>17.047</v>
      </c>
      <c r="S19" s="1"/>
      <c r="T19" s="1"/>
      <c r="U19" s="4"/>
      <c r="V19" s="4"/>
      <c r="W19" s="4"/>
      <c r="X19" s="4"/>
      <c r="Y19" s="22"/>
      <c r="Z19" s="22"/>
      <c r="AA19" s="1"/>
      <c r="AB19" s="1"/>
      <c r="AC19" s="1"/>
      <c r="AD19" s="22">
        <v>14.8</v>
      </c>
      <c r="AE19" s="1">
        <v>18.4</v>
      </c>
      <c r="AF19" s="1">
        <v>10.732</v>
      </c>
      <c r="AG19" s="1">
        <v>23.3</v>
      </c>
      <c r="AH19" s="1">
        <v>20.396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 t="shared" si="10"/>
        <v>698.1132075471698</v>
      </c>
      <c r="AU19" s="3">
        <f t="shared" si="11"/>
        <v>836.3636363636363</v>
      </c>
      <c r="AV19" s="3">
        <f t="shared" si="12"/>
        <v>755.7746478873239</v>
      </c>
      <c r="AW19" s="3">
        <f t="shared" si="13"/>
        <v>913.7254901960785</v>
      </c>
      <c r="AX19" s="3">
        <f t="shared" si="14"/>
        <v>1196.4568545785182</v>
      </c>
    </row>
    <row r="20" spans="1:50" ht="24.75" customHeight="1">
      <c r="A20" s="38" t="s">
        <v>8</v>
      </c>
      <c r="B20" s="7" t="s">
        <v>1</v>
      </c>
      <c r="C20" s="7">
        <v>1100.6</v>
      </c>
      <c r="D20" s="7">
        <v>848.3</v>
      </c>
      <c r="E20" s="7">
        <v>1012.6</v>
      </c>
      <c r="F20" s="2">
        <v>934.5</v>
      </c>
      <c r="G20" s="2">
        <v>883.6</v>
      </c>
      <c r="H20" s="7">
        <v>709.7</v>
      </c>
      <c r="I20" s="7">
        <v>716.9</v>
      </c>
      <c r="J20" s="8">
        <v>677.8</v>
      </c>
      <c r="K20" s="7">
        <v>813</v>
      </c>
      <c r="L20" s="7">
        <v>868</v>
      </c>
      <c r="M20" s="4">
        <v>617</v>
      </c>
      <c r="N20" s="4">
        <v>737</v>
      </c>
      <c r="O20" s="4">
        <v>694</v>
      </c>
      <c r="P20" s="4">
        <v>609</v>
      </c>
      <c r="Q20" s="4">
        <v>659</v>
      </c>
      <c r="R20" s="4">
        <v>509</v>
      </c>
      <c r="S20" s="1">
        <v>916.7</v>
      </c>
      <c r="T20" s="1">
        <v>532.2</v>
      </c>
      <c r="U20" s="1">
        <v>929</v>
      </c>
      <c r="V20" s="4">
        <v>560.5</v>
      </c>
      <c r="W20" s="4">
        <v>881.8</v>
      </c>
      <c r="X20" s="1">
        <v>420.1</v>
      </c>
      <c r="Y20" s="1">
        <v>393.7</v>
      </c>
      <c r="Z20" s="14">
        <v>294.6</v>
      </c>
      <c r="AA20" s="1">
        <v>599</v>
      </c>
      <c r="AB20" s="1">
        <v>512</v>
      </c>
      <c r="AC20" s="4">
        <v>268</v>
      </c>
      <c r="AD20" s="4">
        <v>578</v>
      </c>
      <c r="AE20" s="4">
        <v>378</v>
      </c>
      <c r="AF20" s="4">
        <v>344</v>
      </c>
      <c r="AG20" s="4">
        <v>562</v>
      </c>
      <c r="AH20" s="4">
        <v>331</v>
      </c>
      <c r="AI20" s="3">
        <f t="shared" si="15"/>
        <v>832.9093221878976</v>
      </c>
      <c r="AJ20" s="3">
        <f t="shared" si="0"/>
        <v>627.3723918425086</v>
      </c>
      <c r="AK20" s="3">
        <f t="shared" si="1"/>
        <v>917.4402528145367</v>
      </c>
      <c r="AL20" s="3">
        <f t="shared" si="2"/>
        <v>599.7859818084538</v>
      </c>
      <c r="AM20" s="3">
        <f t="shared" si="3"/>
        <v>997.9628791308284</v>
      </c>
      <c r="AN20" s="3">
        <f t="shared" si="4"/>
        <v>591.9402564463858</v>
      </c>
      <c r="AO20" s="3">
        <f t="shared" si="5"/>
        <v>549.1700376621566</v>
      </c>
      <c r="AP20" s="3">
        <f t="shared" si="6"/>
        <v>434.64148716435534</v>
      </c>
      <c r="AQ20" s="3">
        <f t="shared" si="7"/>
        <v>736.7773677736777</v>
      </c>
      <c r="AR20" s="3">
        <f t="shared" si="8"/>
        <v>589.8617511520737</v>
      </c>
      <c r="AS20" s="3">
        <f t="shared" si="9"/>
        <v>434.35980551053484</v>
      </c>
      <c r="AT20" s="3">
        <f t="shared" si="10"/>
        <v>784.2605156037991</v>
      </c>
      <c r="AU20" s="3">
        <f t="shared" si="11"/>
        <v>544.6685878962536</v>
      </c>
      <c r="AV20" s="3">
        <f t="shared" si="12"/>
        <v>564.8604269293925</v>
      </c>
      <c r="AW20" s="3">
        <f t="shared" si="13"/>
        <v>852.8072837632777</v>
      </c>
      <c r="AX20" s="3">
        <f t="shared" si="14"/>
        <v>650.294695481336</v>
      </c>
    </row>
    <row r="21" spans="1:50" ht="24.75" customHeight="1">
      <c r="A21" s="38"/>
      <c r="B21" s="7" t="s">
        <v>31</v>
      </c>
      <c r="C21" s="7">
        <v>185.1</v>
      </c>
      <c r="D21" s="7">
        <v>192</v>
      </c>
      <c r="E21" s="7">
        <v>217.4</v>
      </c>
      <c r="F21" s="2">
        <v>186</v>
      </c>
      <c r="G21" s="2">
        <v>179.8</v>
      </c>
      <c r="H21" s="7">
        <v>145.1</v>
      </c>
      <c r="I21" s="7">
        <v>127</v>
      </c>
      <c r="J21" s="7">
        <v>139.5</v>
      </c>
      <c r="K21" s="7">
        <v>156</v>
      </c>
      <c r="L21" s="7">
        <v>172</v>
      </c>
      <c r="M21" s="4">
        <v>146</v>
      </c>
      <c r="N21" s="4">
        <v>171</v>
      </c>
      <c r="O21" s="4">
        <v>156</v>
      </c>
      <c r="P21" s="4">
        <v>209</v>
      </c>
      <c r="Q21" s="4">
        <v>189</v>
      </c>
      <c r="R21" s="4">
        <v>168</v>
      </c>
      <c r="S21" s="1">
        <v>230.8</v>
      </c>
      <c r="T21" s="1">
        <v>182</v>
      </c>
      <c r="U21" s="1">
        <v>263.1</v>
      </c>
      <c r="V21" s="4">
        <v>208.1</v>
      </c>
      <c r="W21" s="4">
        <v>199.3</v>
      </c>
      <c r="X21" s="1">
        <v>165.7</v>
      </c>
      <c r="Y21" s="1">
        <v>145.3</v>
      </c>
      <c r="Z21" s="1">
        <v>138.9</v>
      </c>
      <c r="AA21" s="1">
        <v>143</v>
      </c>
      <c r="AB21" s="1">
        <v>159</v>
      </c>
      <c r="AC21" s="4">
        <v>111</v>
      </c>
      <c r="AD21" s="4">
        <v>155</v>
      </c>
      <c r="AE21" s="4">
        <v>123</v>
      </c>
      <c r="AF21" s="4">
        <v>168</v>
      </c>
      <c r="AG21" s="4">
        <v>180</v>
      </c>
      <c r="AH21" s="4">
        <v>154</v>
      </c>
      <c r="AI21" s="3">
        <f t="shared" si="15"/>
        <v>1246.89357104268</v>
      </c>
      <c r="AJ21" s="3">
        <f t="shared" si="0"/>
        <v>947.9166666666666</v>
      </c>
      <c r="AK21" s="3">
        <f t="shared" si="1"/>
        <v>1210.2115915363388</v>
      </c>
      <c r="AL21" s="3">
        <f t="shared" si="2"/>
        <v>1118.8172043010754</v>
      </c>
      <c r="AM21" s="3">
        <f t="shared" si="3"/>
        <v>1108.4538375973302</v>
      </c>
      <c r="AN21" s="3">
        <f t="shared" si="4"/>
        <v>1141.9710544452103</v>
      </c>
      <c r="AO21" s="3">
        <f t="shared" si="5"/>
        <v>1144.0944881889766</v>
      </c>
      <c r="AP21" s="3">
        <f t="shared" si="6"/>
        <v>995.6989247311828</v>
      </c>
      <c r="AQ21" s="3">
        <f t="shared" si="7"/>
        <v>916.6666666666666</v>
      </c>
      <c r="AR21" s="3">
        <f t="shared" si="8"/>
        <v>924.4186046511628</v>
      </c>
      <c r="AS21" s="3">
        <f t="shared" si="9"/>
        <v>760.2739726027397</v>
      </c>
      <c r="AT21" s="3">
        <f t="shared" si="10"/>
        <v>906.4327485380117</v>
      </c>
      <c r="AU21" s="3">
        <f t="shared" si="11"/>
        <v>788.4615384615385</v>
      </c>
      <c r="AV21" s="3">
        <f t="shared" si="12"/>
        <v>803.8277511961722</v>
      </c>
      <c r="AW21" s="3">
        <f t="shared" si="13"/>
        <v>952.3809523809523</v>
      </c>
      <c r="AX21" s="3">
        <f t="shared" si="14"/>
        <v>916.6666666666666</v>
      </c>
    </row>
    <row r="22" spans="1:50" ht="24.75" customHeight="1">
      <c r="A22" s="38"/>
      <c r="B22" s="7" t="s">
        <v>32</v>
      </c>
      <c r="C22" s="7">
        <f>C21+C20</f>
        <v>1285.6999999999998</v>
      </c>
      <c r="D22" s="7">
        <f aca="true" t="shared" si="19" ref="D22:AH22">D21+D20</f>
        <v>1040.3</v>
      </c>
      <c r="E22" s="7">
        <f t="shared" si="19"/>
        <v>1230</v>
      </c>
      <c r="F22" s="7">
        <f t="shared" si="19"/>
        <v>1120.5</v>
      </c>
      <c r="G22" s="7">
        <f t="shared" si="19"/>
        <v>1063.4</v>
      </c>
      <c r="H22" s="7">
        <f t="shared" si="19"/>
        <v>854.8000000000001</v>
      </c>
      <c r="I22" s="7">
        <f t="shared" si="19"/>
        <v>843.9</v>
      </c>
      <c r="J22" s="7">
        <f t="shared" si="19"/>
        <v>817.3</v>
      </c>
      <c r="K22" s="7">
        <f t="shared" si="19"/>
        <v>969</v>
      </c>
      <c r="L22" s="7">
        <f t="shared" si="19"/>
        <v>1040</v>
      </c>
      <c r="M22" s="7">
        <f t="shared" si="19"/>
        <v>763</v>
      </c>
      <c r="N22" s="7">
        <f t="shared" si="19"/>
        <v>908</v>
      </c>
      <c r="O22" s="7">
        <f t="shared" si="19"/>
        <v>850</v>
      </c>
      <c r="P22" s="7">
        <f t="shared" si="19"/>
        <v>818</v>
      </c>
      <c r="Q22" s="7">
        <f t="shared" si="19"/>
        <v>848</v>
      </c>
      <c r="R22" s="7">
        <f t="shared" si="19"/>
        <v>677</v>
      </c>
      <c r="S22" s="7">
        <f t="shared" si="19"/>
        <v>1147.5</v>
      </c>
      <c r="T22" s="7">
        <f t="shared" si="19"/>
        <v>714.2</v>
      </c>
      <c r="U22" s="7">
        <f t="shared" si="19"/>
        <v>1192.1</v>
      </c>
      <c r="V22" s="7">
        <f t="shared" si="19"/>
        <v>768.6</v>
      </c>
      <c r="W22" s="7">
        <f t="shared" si="19"/>
        <v>1081.1</v>
      </c>
      <c r="X22" s="7">
        <f t="shared" si="19"/>
        <v>585.8</v>
      </c>
      <c r="Y22" s="7">
        <f t="shared" si="19"/>
        <v>539</v>
      </c>
      <c r="Z22" s="7">
        <f t="shared" si="19"/>
        <v>433.5</v>
      </c>
      <c r="AA22" s="7">
        <f t="shared" si="19"/>
        <v>742</v>
      </c>
      <c r="AB22" s="7">
        <f t="shared" si="19"/>
        <v>671</v>
      </c>
      <c r="AC22" s="7">
        <f t="shared" si="19"/>
        <v>379</v>
      </c>
      <c r="AD22" s="7">
        <f t="shared" si="19"/>
        <v>733</v>
      </c>
      <c r="AE22" s="7">
        <f t="shared" si="19"/>
        <v>501</v>
      </c>
      <c r="AF22" s="7">
        <f t="shared" si="19"/>
        <v>512</v>
      </c>
      <c r="AG22" s="7">
        <f t="shared" si="19"/>
        <v>742</v>
      </c>
      <c r="AH22" s="7">
        <f t="shared" si="19"/>
        <v>485</v>
      </c>
      <c r="AI22" s="3">
        <f t="shared" si="15"/>
        <v>892.5099167768532</v>
      </c>
      <c r="AJ22" s="3">
        <f t="shared" si="0"/>
        <v>686.5327309429973</v>
      </c>
      <c r="AK22" s="3">
        <f t="shared" si="1"/>
        <v>969.1869918699186</v>
      </c>
      <c r="AL22" s="3">
        <f t="shared" si="2"/>
        <v>685.9437751004016</v>
      </c>
      <c r="AM22" s="3">
        <f t="shared" si="3"/>
        <v>1016.6447244686851</v>
      </c>
      <c r="AN22" s="3">
        <f t="shared" si="4"/>
        <v>685.3065044454843</v>
      </c>
      <c r="AO22" s="3">
        <f t="shared" si="5"/>
        <v>638.7012679227396</v>
      </c>
      <c r="AP22" s="3">
        <f t="shared" si="6"/>
        <v>530.404992046984</v>
      </c>
      <c r="AQ22" s="3">
        <f t="shared" si="7"/>
        <v>765.7378740970072</v>
      </c>
      <c r="AR22" s="3">
        <f t="shared" si="8"/>
        <v>645.1923076923077</v>
      </c>
      <c r="AS22" s="3">
        <f t="shared" si="9"/>
        <v>496.7234600262123</v>
      </c>
      <c r="AT22" s="3">
        <f t="shared" si="10"/>
        <v>807.2687224669603</v>
      </c>
      <c r="AU22" s="3">
        <f t="shared" si="11"/>
        <v>589.4117647058823</v>
      </c>
      <c r="AV22" s="3">
        <f t="shared" si="12"/>
        <v>625.916870415648</v>
      </c>
      <c r="AW22" s="3">
        <f t="shared" si="13"/>
        <v>875</v>
      </c>
      <c r="AX22" s="3">
        <f t="shared" si="14"/>
        <v>716.3958641063516</v>
      </c>
    </row>
    <row r="23" spans="1:50" ht="24.75" customHeight="1">
      <c r="A23" s="45" t="s">
        <v>9</v>
      </c>
      <c r="B23" s="7" t="s">
        <v>1</v>
      </c>
      <c r="C23" s="7">
        <v>13</v>
      </c>
      <c r="D23" s="7">
        <v>11.3</v>
      </c>
      <c r="E23" s="7">
        <v>10</v>
      </c>
      <c r="F23" s="2">
        <v>6.9</v>
      </c>
      <c r="G23" s="2">
        <v>3.7</v>
      </c>
      <c r="H23" s="2">
        <v>2.4</v>
      </c>
      <c r="I23" s="7">
        <v>2.1</v>
      </c>
      <c r="J23" s="7">
        <v>2.7</v>
      </c>
      <c r="K23" s="7">
        <v>1.8</v>
      </c>
      <c r="L23" s="7">
        <v>3.3</v>
      </c>
      <c r="M23" s="4">
        <v>3</v>
      </c>
      <c r="N23" s="4">
        <v>2.9</v>
      </c>
      <c r="O23" s="4">
        <v>1.7</v>
      </c>
      <c r="P23" s="4">
        <v>1.3</v>
      </c>
      <c r="Q23" s="4">
        <v>1.5</v>
      </c>
      <c r="R23" s="4">
        <v>1.59</v>
      </c>
      <c r="S23" s="1">
        <v>9.7</v>
      </c>
      <c r="T23" s="1">
        <v>8.6</v>
      </c>
      <c r="U23" s="4">
        <v>7</v>
      </c>
      <c r="V23" s="4">
        <v>5.1</v>
      </c>
      <c r="W23" s="4">
        <v>2.7</v>
      </c>
      <c r="X23" s="4">
        <v>1.8</v>
      </c>
      <c r="Y23" s="1">
        <v>1.1</v>
      </c>
      <c r="Z23" s="1">
        <v>2</v>
      </c>
      <c r="AA23" s="1">
        <v>1.7</v>
      </c>
      <c r="AB23" s="1">
        <v>2.4</v>
      </c>
      <c r="AC23" s="4">
        <v>3</v>
      </c>
      <c r="AD23" s="4">
        <v>2.2</v>
      </c>
      <c r="AE23" s="4">
        <v>1.3</v>
      </c>
      <c r="AF23" s="4">
        <v>0.992</v>
      </c>
      <c r="AG23" s="4">
        <v>1.9</v>
      </c>
      <c r="AH23" s="4">
        <v>2.14</v>
      </c>
      <c r="AI23" s="3">
        <f t="shared" si="15"/>
        <v>746.1538461538461</v>
      </c>
      <c r="AJ23" s="3">
        <f t="shared" si="0"/>
        <v>761.0619469026549</v>
      </c>
      <c r="AK23" s="3">
        <f t="shared" si="1"/>
        <v>700</v>
      </c>
      <c r="AL23" s="3">
        <f t="shared" si="2"/>
        <v>739.1304347826086</v>
      </c>
      <c r="AM23" s="3">
        <f t="shared" si="3"/>
        <v>729.7297297297297</v>
      </c>
      <c r="AN23" s="3">
        <f t="shared" si="4"/>
        <v>750</v>
      </c>
      <c r="AO23" s="3">
        <f t="shared" si="5"/>
        <v>523.8095238095239</v>
      </c>
      <c r="AP23" s="3">
        <f t="shared" si="6"/>
        <v>740.7407407407406</v>
      </c>
      <c r="AQ23" s="3">
        <f t="shared" si="7"/>
        <v>944.4444444444445</v>
      </c>
      <c r="AR23" s="3">
        <f t="shared" si="8"/>
        <v>727.2727272727273</v>
      </c>
      <c r="AS23" s="3">
        <f t="shared" si="9"/>
        <v>1000</v>
      </c>
      <c r="AT23" s="3">
        <f t="shared" si="10"/>
        <v>758.6206896551724</v>
      </c>
      <c r="AU23" s="3">
        <f t="shared" si="11"/>
        <v>764.7058823529412</v>
      </c>
      <c r="AV23" s="3">
        <f t="shared" si="12"/>
        <v>763.0769230769231</v>
      </c>
      <c r="AW23" s="3">
        <f t="shared" si="13"/>
        <v>1266.6666666666665</v>
      </c>
      <c r="AX23" s="3">
        <f t="shared" si="14"/>
        <v>1345.9119496855344</v>
      </c>
    </row>
    <row r="24" spans="1:50" ht="24.75" customHeight="1">
      <c r="A24" s="46"/>
      <c r="B24" s="7" t="s">
        <v>31</v>
      </c>
      <c r="C24" s="7"/>
      <c r="D24" s="7"/>
      <c r="E24" s="7"/>
      <c r="F24" s="2"/>
      <c r="G24" s="2"/>
      <c r="H24" s="2"/>
      <c r="I24" s="7"/>
      <c r="J24" s="7"/>
      <c r="K24" s="7"/>
      <c r="L24" s="7"/>
      <c r="M24" s="4"/>
      <c r="N24" s="4"/>
      <c r="O24" s="4"/>
      <c r="P24" s="4"/>
      <c r="Q24" s="4"/>
      <c r="R24" s="4">
        <v>0.11</v>
      </c>
      <c r="S24" s="1"/>
      <c r="T24" s="1"/>
      <c r="U24" s="4"/>
      <c r="V24" s="4"/>
      <c r="W24" s="4"/>
      <c r="X24" s="4"/>
      <c r="Y24" s="1"/>
      <c r="Z24" s="1"/>
      <c r="AA24" s="1"/>
      <c r="AB24" s="1"/>
      <c r="AC24" s="4"/>
      <c r="AD24" s="4"/>
      <c r="AE24" s="4"/>
      <c r="AF24" s="4"/>
      <c r="AG24" s="4"/>
      <c r="AH24" s="4">
        <v>0.1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>
        <f t="shared" si="14"/>
        <v>909.0909090909091</v>
      </c>
    </row>
    <row r="25" spans="1:50" ht="24.75" customHeight="1">
      <c r="A25" s="47"/>
      <c r="B25" s="7" t="s">
        <v>32</v>
      </c>
      <c r="C25" s="7"/>
      <c r="D25" s="7"/>
      <c r="E25" s="7"/>
      <c r="F25" s="2"/>
      <c r="G25" s="2"/>
      <c r="H25" s="2"/>
      <c r="I25" s="7"/>
      <c r="J25" s="7"/>
      <c r="K25" s="7"/>
      <c r="L25" s="7"/>
      <c r="M25" s="4"/>
      <c r="N25" s="4"/>
      <c r="O25" s="4"/>
      <c r="P25" s="4"/>
      <c r="Q25" s="4"/>
      <c r="R25" s="9">
        <f>R24+R23</f>
        <v>1.7000000000000002</v>
      </c>
      <c r="S25" s="1"/>
      <c r="T25" s="1"/>
      <c r="U25" s="4"/>
      <c r="V25" s="4"/>
      <c r="W25" s="4"/>
      <c r="X25" s="4"/>
      <c r="Y25" s="1"/>
      <c r="Z25" s="1"/>
      <c r="AA25" s="1"/>
      <c r="AB25" s="1"/>
      <c r="AC25" s="4"/>
      <c r="AD25" s="4"/>
      <c r="AE25" s="4"/>
      <c r="AF25" s="4"/>
      <c r="AG25" s="4"/>
      <c r="AH25" s="7">
        <f>AH24+AH23</f>
        <v>2.24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4.75" customHeight="1">
      <c r="A26" s="7" t="s">
        <v>10</v>
      </c>
      <c r="B26" s="7" t="s">
        <v>1</v>
      </c>
      <c r="C26" s="7">
        <v>254.7</v>
      </c>
      <c r="D26" s="7">
        <v>254.7</v>
      </c>
      <c r="E26" s="7">
        <v>251.1</v>
      </c>
      <c r="F26" s="2">
        <v>223.6</v>
      </c>
      <c r="G26" s="2">
        <v>214.9</v>
      </c>
      <c r="H26" s="2">
        <v>217.4</v>
      </c>
      <c r="I26" s="7">
        <v>208.1</v>
      </c>
      <c r="J26" s="7">
        <v>217.7</v>
      </c>
      <c r="K26" s="7">
        <v>209.5</v>
      </c>
      <c r="L26" s="7">
        <v>208.2</v>
      </c>
      <c r="M26" s="4">
        <v>204</v>
      </c>
      <c r="N26" s="4">
        <v>198.7</v>
      </c>
      <c r="O26" s="4">
        <v>199.7</v>
      </c>
      <c r="P26" s="4">
        <v>188.1</v>
      </c>
      <c r="Q26" s="4">
        <v>201.6</v>
      </c>
      <c r="R26" s="4">
        <v>213</v>
      </c>
      <c r="S26" s="1">
        <v>252.7</v>
      </c>
      <c r="T26" s="1">
        <v>253.8</v>
      </c>
      <c r="U26" s="4">
        <v>267.5</v>
      </c>
      <c r="V26" s="4">
        <v>221.9</v>
      </c>
      <c r="W26" s="4">
        <v>227.5</v>
      </c>
      <c r="X26" s="4">
        <v>243.6</v>
      </c>
      <c r="Y26" s="1">
        <v>131.5</v>
      </c>
      <c r="Z26" s="1">
        <v>252.3</v>
      </c>
      <c r="AA26" s="1">
        <v>242.7</v>
      </c>
      <c r="AB26" s="1">
        <v>234.4</v>
      </c>
      <c r="AC26" s="4">
        <v>193.4</v>
      </c>
      <c r="AD26" s="4">
        <v>186.8</v>
      </c>
      <c r="AE26" s="4">
        <v>227.6</v>
      </c>
      <c r="AF26" s="4">
        <v>217.9</v>
      </c>
      <c r="AG26" s="4">
        <v>301.6</v>
      </c>
      <c r="AH26" s="4">
        <v>344.6</v>
      </c>
      <c r="AI26" s="3">
        <f t="shared" si="15"/>
        <v>992.1476246564586</v>
      </c>
      <c r="AJ26" s="3">
        <f t="shared" si="0"/>
        <v>996.4664310954064</v>
      </c>
      <c r="AK26" s="3">
        <f t="shared" si="1"/>
        <v>1065.3126244524094</v>
      </c>
      <c r="AL26" s="3">
        <f t="shared" si="2"/>
        <v>992.397137745975</v>
      </c>
      <c r="AM26" s="3">
        <f t="shared" si="3"/>
        <v>1058.6319218241042</v>
      </c>
      <c r="AN26" s="3">
        <f t="shared" si="4"/>
        <v>1120.5151793928244</v>
      </c>
      <c r="AO26" s="3">
        <f t="shared" si="5"/>
        <v>631.9077366650649</v>
      </c>
      <c r="AP26" s="3">
        <f t="shared" si="6"/>
        <v>1158.9343132751494</v>
      </c>
      <c r="AQ26" s="3">
        <f t="shared" si="7"/>
        <v>1158.472553699284</v>
      </c>
      <c r="AR26" s="3">
        <f t="shared" si="8"/>
        <v>1125.8405379442845</v>
      </c>
      <c r="AS26" s="3">
        <f t="shared" si="9"/>
        <v>948.0392156862746</v>
      </c>
      <c r="AT26" s="3">
        <f t="shared" si="10"/>
        <v>940.1107196779064</v>
      </c>
      <c r="AU26" s="3">
        <f t="shared" si="11"/>
        <v>1139.7095643465198</v>
      </c>
      <c r="AV26" s="3">
        <f t="shared" si="12"/>
        <v>1158.4263689526847</v>
      </c>
      <c r="AW26" s="3">
        <f t="shared" si="13"/>
        <v>1496.0317460317463</v>
      </c>
      <c r="AX26" s="3">
        <f t="shared" si="14"/>
        <v>1617.8403755868546</v>
      </c>
    </row>
    <row r="27" spans="1:50" ht="24.75" customHeight="1">
      <c r="A27" s="40" t="s">
        <v>11</v>
      </c>
      <c r="B27" s="9" t="s">
        <v>1</v>
      </c>
      <c r="C27" s="9">
        <v>440.1</v>
      </c>
      <c r="D27" s="9">
        <v>416.7</v>
      </c>
      <c r="E27" s="7">
        <v>407.7</v>
      </c>
      <c r="F27" s="2">
        <v>406</v>
      </c>
      <c r="G27" s="2">
        <v>404</v>
      </c>
      <c r="H27" s="7">
        <v>353.4</v>
      </c>
      <c r="I27" s="7">
        <v>351</v>
      </c>
      <c r="J27" s="7">
        <v>324</v>
      </c>
      <c r="K27" s="7">
        <v>347</v>
      </c>
      <c r="L27" s="7">
        <v>337</v>
      </c>
      <c r="M27" s="4">
        <v>342</v>
      </c>
      <c r="N27" s="4">
        <v>329</v>
      </c>
      <c r="O27" s="4">
        <v>254</v>
      </c>
      <c r="P27" s="4">
        <v>260</v>
      </c>
      <c r="Q27" s="4">
        <v>275</v>
      </c>
      <c r="R27" s="4">
        <v>238</v>
      </c>
      <c r="S27" s="1">
        <v>557.8</v>
      </c>
      <c r="T27" s="1">
        <v>420</v>
      </c>
      <c r="U27" s="1">
        <v>474.6</v>
      </c>
      <c r="V27" s="4">
        <v>386</v>
      </c>
      <c r="W27" s="4">
        <v>361</v>
      </c>
      <c r="X27" s="1">
        <v>382.2</v>
      </c>
      <c r="Y27" s="1">
        <v>336</v>
      </c>
      <c r="Z27" s="1">
        <v>355</v>
      </c>
      <c r="AA27" s="1">
        <v>359</v>
      </c>
      <c r="AB27" s="1">
        <v>280</v>
      </c>
      <c r="AC27" s="4">
        <v>254</v>
      </c>
      <c r="AD27" s="4">
        <v>366</v>
      </c>
      <c r="AE27" s="4">
        <v>258</v>
      </c>
      <c r="AF27" s="4">
        <v>264</v>
      </c>
      <c r="AG27" s="4">
        <v>346</v>
      </c>
      <c r="AH27" s="4">
        <v>257</v>
      </c>
      <c r="AI27" s="3">
        <f t="shared" si="15"/>
        <v>1267.4392183594637</v>
      </c>
      <c r="AJ27" s="3">
        <f t="shared" si="0"/>
        <v>1007.919366450684</v>
      </c>
      <c r="AK27" s="3">
        <f t="shared" si="1"/>
        <v>1164.0912435614423</v>
      </c>
      <c r="AL27" s="3">
        <f t="shared" si="2"/>
        <v>950.7389162561576</v>
      </c>
      <c r="AM27" s="3">
        <f t="shared" si="3"/>
        <v>893.5643564356436</v>
      </c>
      <c r="AN27" s="3">
        <f t="shared" si="4"/>
        <v>1081.4940577249577</v>
      </c>
      <c r="AO27" s="3">
        <f t="shared" si="5"/>
        <v>957.2649572649573</v>
      </c>
      <c r="AP27" s="3">
        <f t="shared" si="6"/>
        <v>1095.679012345679</v>
      </c>
      <c r="AQ27" s="3">
        <f t="shared" si="7"/>
        <v>1034.5821325648415</v>
      </c>
      <c r="AR27" s="3">
        <f t="shared" si="8"/>
        <v>830.8605341246291</v>
      </c>
      <c r="AS27" s="3">
        <f t="shared" si="9"/>
        <v>742.6900584795321</v>
      </c>
      <c r="AT27" s="3">
        <f t="shared" si="10"/>
        <v>1112.4620060790273</v>
      </c>
      <c r="AU27" s="3">
        <f t="shared" si="11"/>
        <v>1015.7480314960629</v>
      </c>
      <c r="AV27" s="3">
        <f t="shared" si="12"/>
        <v>1015.3846153846154</v>
      </c>
      <c r="AW27" s="3">
        <f t="shared" si="13"/>
        <v>1258.1818181818182</v>
      </c>
      <c r="AX27" s="3">
        <f t="shared" si="14"/>
        <v>1079.8319327731092</v>
      </c>
    </row>
    <row r="28" spans="1:50" ht="24.75" customHeight="1">
      <c r="A28" s="40"/>
      <c r="B28" s="9" t="s">
        <v>31</v>
      </c>
      <c r="C28" s="9">
        <v>135.6</v>
      </c>
      <c r="D28" s="9">
        <v>115.7</v>
      </c>
      <c r="E28" s="7">
        <v>113</v>
      </c>
      <c r="F28" s="2">
        <v>134</v>
      </c>
      <c r="G28" s="2">
        <v>86</v>
      </c>
      <c r="H28" s="7">
        <v>76</v>
      </c>
      <c r="I28" s="7">
        <v>68</v>
      </c>
      <c r="J28" s="7">
        <v>55</v>
      </c>
      <c r="K28" s="7">
        <v>100</v>
      </c>
      <c r="L28" s="7">
        <v>91</v>
      </c>
      <c r="M28" s="4">
        <v>107</v>
      </c>
      <c r="N28" s="4">
        <v>75</v>
      </c>
      <c r="O28" s="4">
        <v>64</v>
      </c>
      <c r="P28" s="4">
        <v>61</v>
      </c>
      <c r="Q28" s="4">
        <v>82</v>
      </c>
      <c r="R28" s="4">
        <v>65</v>
      </c>
      <c r="S28" s="1">
        <v>198.1</v>
      </c>
      <c r="T28" s="1">
        <v>145.8</v>
      </c>
      <c r="U28" s="1">
        <v>159</v>
      </c>
      <c r="V28" s="4">
        <v>186</v>
      </c>
      <c r="W28" s="4">
        <v>109</v>
      </c>
      <c r="X28" s="1">
        <v>110</v>
      </c>
      <c r="Y28" s="1">
        <v>114</v>
      </c>
      <c r="Z28" s="1">
        <v>82</v>
      </c>
      <c r="AA28" s="1">
        <v>143</v>
      </c>
      <c r="AB28" s="1">
        <v>130</v>
      </c>
      <c r="AC28" s="4">
        <v>145</v>
      </c>
      <c r="AD28" s="4">
        <v>106</v>
      </c>
      <c r="AE28" s="4">
        <v>97</v>
      </c>
      <c r="AF28" s="4">
        <v>95</v>
      </c>
      <c r="AG28" s="4">
        <v>114</v>
      </c>
      <c r="AH28" s="4">
        <v>94</v>
      </c>
      <c r="AI28" s="3">
        <f t="shared" si="15"/>
        <v>1460.914454277286</v>
      </c>
      <c r="AJ28" s="3">
        <f t="shared" si="0"/>
        <v>1260.1555747623163</v>
      </c>
      <c r="AK28" s="3">
        <f t="shared" si="1"/>
        <v>1407.0796460176991</v>
      </c>
      <c r="AL28" s="3">
        <f t="shared" si="2"/>
        <v>1388.0597014925372</v>
      </c>
      <c r="AM28" s="3">
        <f t="shared" si="3"/>
        <v>1267.4418604651164</v>
      </c>
      <c r="AN28" s="3">
        <f t="shared" si="4"/>
        <v>1447.3684210526317</v>
      </c>
      <c r="AO28" s="3">
        <f t="shared" si="5"/>
        <v>1676.4705882352941</v>
      </c>
      <c r="AP28" s="3">
        <f t="shared" si="6"/>
        <v>1490.909090909091</v>
      </c>
      <c r="AQ28" s="3">
        <f t="shared" si="7"/>
        <v>1430</v>
      </c>
      <c r="AR28" s="3">
        <f t="shared" si="8"/>
        <v>1428.5714285714287</v>
      </c>
      <c r="AS28" s="3">
        <f t="shared" si="9"/>
        <v>1355.1401869158879</v>
      </c>
      <c r="AT28" s="3">
        <f t="shared" si="10"/>
        <v>1413.3333333333333</v>
      </c>
      <c r="AU28" s="3">
        <f t="shared" si="11"/>
        <v>1515.625</v>
      </c>
      <c r="AV28" s="3">
        <f t="shared" si="12"/>
        <v>1557.3770491803277</v>
      </c>
      <c r="AW28" s="3">
        <f t="shared" si="13"/>
        <v>1390.2439024390244</v>
      </c>
      <c r="AX28" s="3">
        <f t="shared" si="14"/>
        <v>1446.1538461538462</v>
      </c>
    </row>
    <row r="29" spans="1:50" ht="24.75" customHeight="1">
      <c r="A29" s="40"/>
      <c r="B29" s="9" t="s">
        <v>32</v>
      </c>
      <c r="C29" s="9">
        <f>C28+C27</f>
        <v>575.7</v>
      </c>
      <c r="D29" s="9">
        <f aca="true" t="shared" si="20" ref="D29:AH29">D28+D27</f>
        <v>532.4</v>
      </c>
      <c r="E29" s="9">
        <f t="shared" si="20"/>
        <v>520.7</v>
      </c>
      <c r="F29" s="9">
        <f t="shared" si="20"/>
        <v>540</v>
      </c>
      <c r="G29" s="9">
        <f t="shared" si="20"/>
        <v>490</v>
      </c>
      <c r="H29" s="9">
        <f t="shared" si="20"/>
        <v>429.4</v>
      </c>
      <c r="I29" s="9">
        <f t="shared" si="20"/>
        <v>419</v>
      </c>
      <c r="J29" s="9">
        <f t="shared" si="20"/>
        <v>379</v>
      </c>
      <c r="K29" s="9">
        <f t="shared" si="20"/>
        <v>447</v>
      </c>
      <c r="L29" s="9">
        <f t="shared" si="20"/>
        <v>428</v>
      </c>
      <c r="M29" s="9">
        <f t="shared" si="20"/>
        <v>449</v>
      </c>
      <c r="N29" s="9">
        <f t="shared" si="20"/>
        <v>404</v>
      </c>
      <c r="O29" s="9">
        <f t="shared" si="20"/>
        <v>318</v>
      </c>
      <c r="P29" s="9">
        <f t="shared" si="20"/>
        <v>321</v>
      </c>
      <c r="Q29" s="9">
        <f t="shared" si="20"/>
        <v>357</v>
      </c>
      <c r="R29" s="9">
        <f t="shared" si="20"/>
        <v>303</v>
      </c>
      <c r="S29" s="9">
        <f t="shared" si="20"/>
        <v>755.9</v>
      </c>
      <c r="T29" s="9">
        <f t="shared" si="20"/>
        <v>565.8</v>
      </c>
      <c r="U29" s="9">
        <f t="shared" si="20"/>
        <v>633.6</v>
      </c>
      <c r="V29" s="9">
        <f t="shared" si="20"/>
        <v>572</v>
      </c>
      <c r="W29" s="9">
        <f t="shared" si="20"/>
        <v>470</v>
      </c>
      <c r="X29" s="9">
        <f t="shared" si="20"/>
        <v>492.2</v>
      </c>
      <c r="Y29" s="9">
        <f t="shared" si="20"/>
        <v>450</v>
      </c>
      <c r="Z29" s="9">
        <f t="shared" si="20"/>
        <v>437</v>
      </c>
      <c r="AA29" s="9">
        <f t="shared" si="20"/>
        <v>502</v>
      </c>
      <c r="AB29" s="9">
        <f t="shared" si="20"/>
        <v>410</v>
      </c>
      <c r="AC29" s="9">
        <f t="shared" si="20"/>
        <v>399</v>
      </c>
      <c r="AD29" s="9">
        <f t="shared" si="20"/>
        <v>472</v>
      </c>
      <c r="AE29" s="9">
        <f t="shared" si="20"/>
        <v>355</v>
      </c>
      <c r="AF29" s="9">
        <f t="shared" si="20"/>
        <v>359</v>
      </c>
      <c r="AG29" s="9">
        <f t="shared" si="20"/>
        <v>460</v>
      </c>
      <c r="AH29" s="9">
        <f t="shared" si="20"/>
        <v>351</v>
      </c>
      <c r="AI29" s="3">
        <f t="shared" si="15"/>
        <v>1313.01024839326</v>
      </c>
      <c r="AJ29" s="3">
        <f t="shared" si="0"/>
        <v>1062.734785875282</v>
      </c>
      <c r="AK29" s="3">
        <f t="shared" si="1"/>
        <v>1216.8235068177453</v>
      </c>
      <c r="AL29" s="3">
        <f t="shared" si="2"/>
        <v>1059.2592592592594</v>
      </c>
      <c r="AM29" s="3">
        <f t="shared" si="3"/>
        <v>959.1836734693877</v>
      </c>
      <c r="AN29" s="3">
        <f t="shared" si="4"/>
        <v>1146.250582207732</v>
      </c>
      <c r="AO29" s="3">
        <f t="shared" si="5"/>
        <v>1073.985680190931</v>
      </c>
      <c r="AP29" s="3">
        <f t="shared" si="6"/>
        <v>1153.0343007915567</v>
      </c>
      <c r="AQ29" s="3">
        <f t="shared" si="7"/>
        <v>1123.0425055928413</v>
      </c>
      <c r="AR29" s="3">
        <f t="shared" si="8"/>
        <v>957.9439252336449</v>
      </c>
      <c r="AS29" s="3">
        <f t="shared" si="9"/>
        <v>888.641425389755</v>
      </c>
      <c r="AT29" s="3">
        <f t="shared" si="10"/>
        <v>1168.3168316831682</v>
      </c>
      <c r="AU29" s="3">
        <f t="shared" si="11"/>
        <v>1116.3522012578617</v>
      </c>
      <c r="AV29" s="3">
        <f t="shared" si="12"/>
        <v>1118.380062305296</v>
      </c>
      <c r="AW29" s="3">
        <f t="shared" si="13"/>
        <v>1288.515406162465</v>
      </c>
      <c r="AX29" s="3">
        <f t="shared" si="14"/>
        <v>1158.4158415841584</v>
      </c>
    </row>
    <row r="30" spans="1:50" ht="24.75" customHeight="1">
      <c r="A30" s="9" t="s">
        <v>27</v>
      </c>
      <c r="B30" s="9" t="s">
        <v>1</v>
      </c>
      <c r="C30" s="9"/>
      <c r="D30" s="9"/>
      <c r="E30" s="7"/>
      <c r="F30" s="2"/>
      <c r="G30" s="2"/>
      <c r="H30" s="2"/>
      <c r="I30" s="7"/>
      <c r="J30" s="7"/>
      <c r="K30" s="7"/>
      <c r="L30" s="7"/>
      <c r="M30" s="4"/>
      <c r="N30" s="1"/>
      <c r="O30" s="1"/>
      <c r="P30" s="1"/>
      <c r="Q30" s="1">
        <v>1.65</v>
      </c>
      <c r="R30" s="1">
        <v>1.7883870967741935</v>
      </c>
      <c r="S30" s="1"/>
      <c r="T30" s="1"/>
      <c r="U30" s="4"/>
      <c r="V30" s="4"/>
      <c r="W30" s="4"/>
      <c r="X30" s="4"/>
      <c r="Y30" s="1"/>
      <c r="Z30" s="1"/>
      <c r="AA30" s="1"/>
      <c r="AB30" s="1"/>
      <c r="AC30" s="4"/>
      <c r="AD30" s="1"/>
      <c r="AE30" s="1"/>
      <c r="AF30" s="1"/>
      <c r="AG30" s="1">
        <v>1.01</v>
      </c>
      <c r="AH30" s="1">
        <v>1.3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>
        <f t="shared" si="13"/>
        <v>612.1212121212121</v>
      </c>
      <c r="AX30" s="3"/>
    </row>
    <row r="31" spans="1:50" s="20" customFormat="1" ht="24.75" customHeight="1">
      <c r="A31" s="7" t="s">
        <v>12</v>
      </c>
      <c r="B31" s="7" t="s">
        <v>1</v>
      </c>
      <c r="C31" s="7">
        <v>1</v>
      </c>
      <c r="D31" s="7">
        <v>2</v>
      </c>
      <c r="E31" s="7">
        <v>2.5</v>
      </c>
      <c r="F31" s="2">
        <v>3</v>
      </c>
      <c r="G31" s="2">
        <v>3.5</v>
      </c>
      <c r="H31" s="2">
        <v>1</v>
      </c>
      <c r="I31" s="7">
        <v>2</v>
      </c>
      <c r="J31" s="7">
        <v>2</v>
      </c>
      <c r="K31" s="7">
        <v>5.5</v>
      </c>
      <c r="L31" s="7">
        <v>0.3</v>
      </c>
      <c r="M31" s="4">
        <v>1</v>
      </c>
      <c r="N31" s="4">
        <v>1</v>
      </c>
      <c r="O31" s="4">
        <v>0.7</v>
      </c>
      <c r="P31" s="4">
        <v>0.7</v>
      </c>
      <c r="Q31" s="4">
        <v>0.7</v>
      </c>
      <c r="R31" s="4">
        <v>0.75</v>
      </c>
      <c r="S31" s="1">
        <v>1</v>
      </c>
      <c r="T31" s="1">
        <v>2</v>
      </c>
      <c r="U31" s="4">
        <v>3</v>
      </c>
      <c r="V31" s="4">
        <v>3.6</v>
      </c>
      <c r="W31" s="4">
        <v>4</v>
      </c>
      <c r="X31" s="4">
        <v>1.2</v>
      </c>
      <c r="Y31" s="1">
        <v>2.5</v>
      </c>
      <c r="Z31" s="1">
        <v>3</v>
      </c>
      <c r="AA31" s="1">
        <v>7</v>
      </c>
      <c r="AB31" s="1">
        <v>0.3</v>
      </c>
      <c r="AC31" s="4">
        <v>1</v>
      </c>
      <c r="AD31" s="4">
        <v>1.1</v>
      </c>
      <c r="AE31" s="4">
        <v>0.7</v>
      </c>
      <c r="AF31" s="4">
        <v>0.55</v>
      </c>
      <c r="AG31" s="4">
        <v>0.7</v>
      </c>
      <c r="AH31" s="4">
        <v>0.76</v>
      </c>
      <c r="AI31" s="3">
        <f t="shared" si="15"/>
        <v>1000</v>
      </c>
      <c r="AJ31" s="3">
        <f t="shared" si="0"/>
        <v>1000</v>
      </c>
      <c r="AK31" s="3">
        <f t="shared" si="1"/>
        <v>1200</v>
      </c>
      <c r="AL31" s="3">
        <f t="shared" si="2"/>
        <v>1200</v>
      </c>
      <c r="AM31" s="3">
        <f t="shared" si="3"/>
        <v>1142.857142857143</v>
      </c>
      <c r="AN31" s="3">
        <f t="shared" si="4"/>
        <v>1200</v>
      </c>
      <c r="AO31" s="3">
        <f t="shared" si="5"/>
        <v>1250</v>
      </c>
      <c r="AP31" s="3">
        <f t="shared" si="6"/>
        <v>1500</v>
      </c>
      <c r="AQ31" s="3">
        <f t="shared" si="7"/>
        <v>1272.7272727272727</v>
      </c>
      <c r="AR31" s="3">
        <f t="shared" si="8"/>
        <v>1000</v>
      </c>
      <c r="AS31" s="3">
        <f t="shared" si="9"/>
        <v>1000</v>
      </c>
      <c r="AT31" s="3">
        <f t="shared" si="10"/>
        <v>1100</v>
      </c>
      <c r="AU31" s="3">
        <f t="shared" si="11"/>
        <v>1000</v>
      </c>
      <c r="AV31" s="3">
        <f t="shared" si="12"/>
        <v>785.7142857142858</v>
      </c>
      <c r="AW31" s="3">
        <f t="shared" si="13"/>
        <v>1000</v>
      </c>
      <c r="AX31" s="3"/>
    </row>
    <row r="32" spans="1:49" s="10" customFormat="1" ht="24.75" customHeight="1">
      <c r="A32" s="24"/>
      <c r="B32" s="24"/>
      <c r="C32" s="24"/>
      <c r="D32" s="24"/>
      <c r="E32" s="24"/>
      <c r="F32" s="25"/>
      <c r="G32" s="25"/>
      <c r="H32" s="25"/>
      <c r="I32" s="24"/>
      <c r="J32" s="24"/>
      <c r="K32" s="24"/>
      <c r="L32" s="24"/>
      <c r="M32" s="26"/>
      <c r="N32" s="26"/>
      <c r="O32" s="26"/>
      <c r="P32" s="26"/>
      <c r="Q32" s="26"/>
      <c r="R32" s="26"/>
      <c r="S32" s="26"/>
      <c r="T32" s="26"/>
      <c r="U32" s="27"/>
      <c r="V32" s="27"/>
      <c r="W32" s="27"/>
      <c r="X32" s="28">
        <v>2</v>
      </c>
      <c r="Y32" s="29">
        <v>2</v>
      </c>
      <c r="Z32" s="26"/>
      <c r="AA32" s="26"/>
      <c r="AB32" s="29">
        <v>2</v>
      </c>
      <c r="AC32" s="26"/>
      <c r="AD32" s="26"/>
      <c r="AE32" s="26"/>
      <c r="AF32" s="26"/>
      <c r="AG32" s="26"/>
      <c r="AH32" s="26"/>
      <c r="AI32" s="30"/>
      <c r="AJ32" s="30"/>
      <c r="AK32" s="30"/>
      <c r="AL32" s="30"/>
      <c r="AM32" s="30"/>
      <c r="AN32" s="18"/>
      <c r="AO32" s="30"/>
      <c r="AP32" s="30"/>
      <c r="AQ32" s="18"/>
      <c r="AR32" s="26"/>
      <c r="AS32" s="26"/>
      <c r="AT32" s="26"/>
      <c r="AU32" s="18"/>
      <c r="AV32" s="13"/>
      <c r="AW32" s="31" t="s">
        <v>53</v>
      </c>
    </row>
    <row r="33" spans="1:50" ht="24.75" customHeight="1">
      <c r="A33" s="38" t="s">
        <v>13</v>
      </c>
      <c r="B33" s="7" t="s">
        <v>1</v>
      </c>
      <c r="C33" s="7">
        <v>47.6</v>
      </c>
      <c r="D33" s="7">
        <v>45.6</v>
      </c>
      <c r="E33" s="7">
        <v>38</v>
      </c>
      <c r="F33" s="2">
        <v>36.1</v>
      </c>
      <c r="G33" s="2">
        <v>37.1</v>
      </c>
      <c r="H33" s="2">
        <v>31</v>
      </c>
      <c r="I33" s="7">
        <v>27.2</v>
      </c>
      <c r="J33" s="7">
        <v>31.1</v>
      </c>
      <c r="K33" s="7">
        <v>33</v>
      </c>
      <c r="L33" s="7">
        <v>38.1</v>
      </c>
      <c r="M33" s="4">
        <v>36.4</v>
      </c>
      <c r="N33" s="4">
        <v>33.6</v>
      </c>
      <c r="O33" s="4">
        <v>34.4</v>
      </c>
      <c r="P33" s="4">
        <v>34.4</v>
      </c>
      <c r="Q33" s="4">
        <v>35.1</v>
      </c>
      <c r="R33" s="4">
        <v>29.93</v>
      </c>
      <c r="S33" s="1">
        <v>32.6</v>
      </c>
      <c r="T33" s="1">
        <v>43.3</v>
      </c>
      <c r="U33" s="4">
        <v>32.3</v>
      </c>
      <c r="V33" s="4">
        <v>32.5</v>
      </c>
      <c r="W33" s="4">
        <v>24.1</v>
      </c>
      <c r="X33" s="4">
        <v>23.7</v>
      </c>
      <c r="Y33" s="1">
        <v>18.7</v>
      </c>
      <c r="Z33" s="1">
        <v>26.9</v>
      </c>
      <c r="AA33" s="1">
        <v>29</v>
      </c>
      <c r="AB33" s="1">
        <v>31.8</v>
      </c>
      <c r="AC33" s="4">
        <v>32.9</v>
      </c>
      <c r="AD33" s="4">
        <v>33</v>
      </c>
      <c r="AE33" s="4">
        <v>33.7</v>
      </c>
      <c r="AF33" s="4">
        <v>33.31</v>
      </c>
      <c r="AG33" s="4">
        <v>34.3</v>
      </c>
      <c r="AH33" s="4">
        <v>24.83</v>
      </c>
      <c r="AI33" s="3">
        <f aca="true" t="shared" si="21" ref="AI33:AX33">S33/C33*1000</f>
        <v>684.8739495798319</v>
      </c>
      <c r="AJ33" s="3">
        <f t="shared" si="21"/>
        <v>949.5614035087718</v>
      </c>
      <c r="AK33" s="3">
        <f t="shared" si="21"/>
        <v>850</v>
      </c>
      <c r="AL33" s="3">
        <f t="shared" si="21"/>
        <v>900.2770083102492</v>
      </c>
      <c r="AM33" s="3">
        <f t="shared" si="21"/>
        <v>649.5956873315364</v>
      </c>
      <c r="AN33" s="3">
        <f t="shared" si="21"/>
        <v>764.516129032258</v>
      </c>
      <c r="AO33" s="3">
        <f t="shared" si="21"/>
        <v>687.5</v>
      </c>
      <c r="AP33" s="3">
        <f t="shared" si="21"/>
        <v>864.9517684887459</v>
      </c>
      <c r="AQ33" s="3">
        <f t="shared" si="21"/>
        <v>878.7878787878788</v>
      </c>
      <c r="AR33" s="3">
        <f t="shared" si="21"/>
        <v>834.6456692913385</v>
      </c>
      <c r="AS33" s="3">
        <f t="shared" si="21"/>
        <v>903.8461538461538</v>
      </c>
      <c r="AT33" s="3">
        <f t="shared" si="21"/>
        <v>982.1428571428571</v>
      </c>
      <c r="AU33" s="3">
        <f t="shared" si="21"/>
        <v>979.6511627906978</v>
      </c>
      <c r="AV33" s="3">
        <f t="shared" si="21"/>
        <v>968.3139534883722</v>
      </c>
      <c r="AW33" s="3">
        <f t="shared" si="21"/>
        <v>977.2079772079771</v>
      </c>
      <c r="AX33" s="3">
        <f t="shared" si="21"/>
        <v>829.6024056130972</v>
      </c>
    </row>
    <row r="34" spans="1:50" ht="24.75" customHeight="1">
      <c r="A34" s="38"/>
      <c r="B34" s="7" t="s">
        <v>31</v>
      </c>
      <c r="C34" s="7">
        <v>49</v>
      </c>
      <c r="D34" s="7">
        <v>49</v>
      </c>
      <c r="E34" s="7">
        <v>45.6</v>
      </c>
      <c r="F34" s="2">
        <v>43.3</v>
      </c>
      <c r="G34" s="2">
        <v>35.3</v>
      </c>
      <c r="H34" s="2">
        <v>30.9</v>
      </c>
      <c r="I34" s="7">
        <v>28.9</v>
      </c>
      <c r="J34" s="7">
        <v>46.1</v>
      </c>
      <c r="K34" s="7">
        <v>53</v>
      </c>
      <c r="L34" s="7">
        <v>52.7</v>
      </c>
      <c r="M34" s="4">
        <v>42.4</v>
      </c>
      <c r="N34" s="4">
        <v>50.5</v>
      </c>
      <c r="O34" s="4">
        <v>49.1</v>
      </c>
      <c r="P34" s="4">
        <v>41.9</v>
      </c>
      <c r="Q34" s="4">
        <v>37.7</v>
      </c>
      <c r="R34" s="4">
        <v>36.35</v>
      </c>
      <c r="S34" s="1">
        <v>46.2</v>
      </c>
      <c r="T34" s="1">
        <v>46.2</v>
      </c>
      <c r="U34" s="4">
        <v>39.9</v>
      </c>
      <c r="V34" s="4">
        <v>40.1</v>
      </c>
      <c r="W34" s="4">
        <v>33.4</v>
      </c>
      <c r="X34" s="4">
        <v>37.3</v>
      </c>
      <c r="Y34" s="1">
        <v>30.1</v>
      </c>
      <c r="Z34" s="1">
        <v>66.3</v>
      </c>
      <c r="AA34" s="1">
        <v>77</v>
      </c>
      <c r="AB34" s="1">
        <v>74.5</v>
      </c>
      <c r="AC34" s="4">
        <v>54.8</v>
      </c>
      <c r="AD34" s="4">
        <v>69.5</v>
      </c>
      <c r="AE34" s="4">
        <v>62.8</v>
      </c>
      <c r="AF34" s="4">
        <v>55.89</v>
      </c>
      <c r="AG34" s="4">
        <v>51.33</v>
      </c>
      <c r="AH34" s="4">
        <v>54.01</v>
      </c>
      <c r="AI34" s="3">
        <f aca="true" t="shared" si="22" ref="AI34:AI60">S34/C34*1000</f>
        <v>942.857142857143</v>
      </c>
      <c r="AJ34" s="3">
        <f aca="true" t="shared" si="23" ref="AJ34:AJ60">T34/D34*1000</f>
        <v>942.857142857143</v>
      </c>
      <c r="AK34" s="3">
        <f aca="true" t="shared" si="24" ref="AK34:AK60">U34/E34*1000</f>
        <v>874.9999999999999</v>
      </c>
      <c r="AL34" s="3">
        <f aca="true" t="shared" si="25" ref="AL34:AL60">V34/F34*1000</f>
        <v>926.0969976905312</v>
      </c>
      <c r="AM34" s="3">
        <f aca="true" t="shared" si="26" ref="AM34:AM60">W34/G34*1000</f>
        <v>946.1756373937677</v>
      </c>
      <c r="AN34" s="3">
        <f aca="true" t="shared" si="27" ref="AN34:AN60">X34/H34*1000</f>
        <v>1207.1197411003236</v>
      </c>
      <c r="AO34" s="3">
        <f aca="true" t="shared" si="28" ref="AO34:AO60">Y34/I34*1000</f>
        <v>1041.5224913494812</v>
      </c>
      <c r="AP34" s="3">
        <f aca="true" t="shared" si="29" ref="AP34:AP60">Z34/J34*1000</f>
        <v>1438.177874186551</v>
      </c>
      <c r="AQ34" s="3">
        <f aca="true" t="shared" si="30" ref="AQ34:AQ60">AA34/K34*1000</f>
        <v>1452.830188679245</v>
      </c>
      <c r="AR34" s="3">
        <f aca="true" t="shared" si="31" ref="AR34:AR60">AB34/L34*1000</f>
        <v>1413.662239089184</v>
      </c>
      <c r="AS34" s="3">
        <f aca="true" t="shared" si="32" ref="AS34:AS60">AC34/M34*1000</f>
        <v>1292.4528301886794</v>
      </c>
      <c r="AT34" s="3">
        <f aca="true" t="shared" si="33" ref="AT34:AT60">AD34/N34*1000</f>
        <v>1376.2376237623762</v>
      </c>
      <c r="AU34" s="3">
        <f aca="true" t="shared" si="34" ref="AU34:AU60">AE34/O34*1000</f>
        <v>1279.0224032586557</v>
      </c>
      <c r="AV34" s="3">
        <f aca="true" t="shared" si="35" ref="AV34:AV60">AF34/P34*1000</f>
        <v>1333.8902147971362</v>
      </c>
      <c r="AW34" s="3">
        <f aca="true" t="shared" si="36" ref="AW34:AW60">AG34/Q34*1000</f>
        <v>1361.5384615384614</v>
      </c>
      <c r="AX34" s="3">
        <f aca="true" t="shared" si="37" ref="AX34:AX60">AH34/R34*1000</f>
        <v>1485.8321870701511</v>
      </c>
    </row>
    <row r="35" spans="1:50" ht="24.75" customHeight="1">
      <c r="A35" s="38"/>
      <c r="B35" s="7" t="s">
        <v>32</v>
      </c>
      <c r="C35" s="7">
        <f>C34+C33</f>
        <v>96.6</v>
      </c>
      <c r="D35" s="7">
        <f aca="true" t="shared" si="38" ref="D35:AH35">D34+D33</f>
        <v>94.6</v>
      </c>
      <c r="E35" s="7">
        <f t="shared" si="38"/>
        <v>83.6</v>
      </c>
      <c r="F35" s="7">
        <f t="shared" si="38"/>
        <v>79.4</v>
      </c>
      <c r="G35" s="7">
        <f t="shared" si="38"/>
        <v>72.4</v>
      </c>
      <c r="H35" s="7">
        <f t="shared" si="38"/>
        <v>61.9</v>
      </c>
      <c r="I35" s="7">
        <f t="shared" si="38"/>
        <v>56.099999999999994</v>
      </c>
      <c r="J35" s="7">
        <f t="shared" si="38"/>
        <v>77.2</v>
      </c>
      <c r="K35" s="7">
        <f t="shared" si="38"/>
        <v>86</v>
      </c>
      <c r="L35" s="7">
        <f t="shared" si="38"/>
        <v>90.80000000000001</v>
      </c>
      <c r="M35" s="7">
        <f t="shared" si="38"/>
        <v>78.8</v>
      </c>
      <c r="N35" s="7">
        <f t="shared" si="38"/>
        <v>84.1</v>
      </c>
      <c r="O35" s="7">
        <f t="shared" si="38"/>
        <v>83.5</v>
      </c>
      <c r="P35" s="7">
        <f t="shared" si="38"/>
        <v>76.3</v>
      </c>
      <c r="Q35" s="7">
        <f t="shared" si="38"/>
        <v>72.80000000000001</v>
      </c>
      <c r="R35" s="7">
        <f t="shared" si="38"/>
        <v>66.28</v>
      </c>
      <c r="S35" s="7">
        <f t="shared" si="38"/>
        <v>78.80000000000001</v>
      </c>
      <c r="T35" s="7">
        <f t="shared" si="38"/>
        <v>89.5</v>
      </c>
      <c r="U35" s="7">
        <f t="shared" si="38"/>
        <v>72.19999999999999</v>
      </c>
      <c r="V35" s="7">
        <f t="shared" si="38"/>
        <v>72.6</v>
      </c>
      <c r="W35" s="7">
        <f t="shared" si="38"/>
        <v>57.5</v>
      </c>
      <c r="X35" s="7">
        <f t="shared" si="38"/>
        <v>61</v>
      </c>
      <c r="Y35" s="7">
        <f t="shared" si="38"/>
        <v>48.8</v>
      </c>
      <c r="Z35" s="7">
        <f t="shared" si="38"/>
        <v>93.19999999999999</v>
      </c>
      <c r="AA35" s="7">
        <f t="shared" si="38"/>
        <v>106</v>
      </c>
      <c r="AB35" s="7">
        <f t="shared" si="38"/>
        <v>106.3</v>
      </c>
      <c r="AC35" s="7">
        <f t="shared" si="38"/>
        <v>87.69999999999999</v>
      </c>
      <c r="AD35" s="7">
        <f t="shared" si="38"/>
        <v>102.5</v>
      </c>
      <c r="AE35" s="7">
        <f t="shared" si="38"/>
        <v>96.5</v>
      </c>
      <c r="AF35" s="7">
        <f t="shared" si="38"/>
        <v>89.2</v>
      </c>
      <c r="AG35" s="7">
        <f t="shared" si="38"/>
        <v>85.63</v>
      </c>
      <c r="AH35" s="7">
        <f t="shared" si="38"/>
        <v>78.84</v>
      </c>
      <c r="AI35" s="3">
        <f t="shared" si="22"/>
        <v>815.7349896480332</v>
      </c>
      <c r="AJ35" s="3">
        <f t="shared" si="23"/>
        <v>946.0887949260043</v>
      </c>
      <c r="AK35" s="3">
        <f t="shared" si="24"/>
        <v>863.6363636363635</v>
      </c>
      <c r="AL35" s="3">
        <f t="shared" si="25"/>
        <v>914.3576826196472</v>
      </c>
      <c r="AM35" s="3">
        <f t="shared" si="26"/>
        <v>794.1988950276242</v>
      </c>
      <c r="AN35" s="3">
        <f t="shared" si="27"/>
        <v>985.4604200323101</v>
      </c>
      <c r="AO35" s="3">
        <f t="shared" si="28"/>
        <v>869.8752228163993</v>
      </c>
      <c r="AP35" s="3">
        <f t="shared" si="29"/>
        <v>1207.2538860103625</v>
      </c>
      <c r="AQ35" s="3">
        <f t="shared" si="30"/>
        <v>1232.5581395348836</v>
      </c>
      <c r="AR35" s="3">
        <f t="shared" si="31"/>
        <v>1170.7048458149777</v>
      </c>
      <c r="AS35" s="3">
        <f t="shared" si="32"/>
        <v>1112.9441624365481</v>
      </c>
      <c r="AT35" s="3">
        <f t="shared" si="33"/>
        <v>1218.7871581450656</v>
      </c>
      <c r="AU35" s="3">
        <f t="shared" si="34"/>
        <v>1155.688622754491</v>
      </c>
      <c r="AV35" s="3">
        <f t="shared" si="35"/>
        <v>1169.0694626474442</v>
      </c>
      <c r="AW35" s="3">
        <f t="shared" si="36"/>
        <v>1176.2362637362635</v>
      </c>
      <c r="AX35" s="3">
        <f t="shared" si="37"/>
        <v>1189.4990947495473</v>
      </c>
    </row>
    <row r="36" spans="1:50" ht="24.75" customHeight="1">
      <c r="A36" s="7" t="s">
        <v>14</v>
      </c>
      <c r="B36" s="7" t="s">
        <v>1</v>
      </c>
      <c r="C36" s="7">
        <v>9</v>
      </c>
      <c r="D36" s="7">
        <v>8</v>
      </c>
      <c r="E36" s="7">
        <v>6</v>
      </c>
      <c r="F36" s="2">
        <v>5</v>
      </c>
      <c r="G36" s="2">
        <v>4</v>
      </c>
      <c r="H36" s="2">
        <v>4</v>
      </c>
      <c r="I36" s="7">
        <v>5.3</v>
      </c>
      <c r="J36" s="7">
        <v>4.4</v>
      </c>
      <c r="K36" s="7">
        <v>4.3</v>
      </c>
      <c r="L36" s="7">
        <v>3.4</v>
      </c>
      <c r="M36" s="4">
        <v>4.4</v>
      </c>
      <c r="N36" s="4">
        <v>3.1</v>
      </c>
      <c r="O36" s="4">
        <v>2.7</v>
      </c>
      <c r="P36" s="4">
        <v>2.5</v>
      </c>
      <c r="Q36" s="4">
        <v>2.2</v>
      </c>
      <c r="R36" s="4">
        <v>2</v>
      </c>
      <c r="S36" s="1">
        <v>9</v>
      </c>
      <c r="T36" s="1">
        <v>8</v>
      </c>
      <c r="U36" s="4">
        <v>5</v>
      </c>
      <c r="V36" s="4">
        <v>5</v>
      </c>
      <c r="W36" s="4">
        <v>4</v>
      </c>
      <c r="X36" s="4">
        <v>4</v>
      </c>
      <c r="Y36" s="1">
        <v>3.8</v>
      </c>
      <c r="Z36" s="1">
        <v>4</v>
      </c>
      <c r="AA36" s="1">
        <v>3.6</v>
      </c>
      <c r="AB36" s="1">
        <v>3</v>
      </c>
      <c r="AC36" s="4">
        <v>3.8</v>
      </c>
      <c r="AD36" s="4">
        <v>2.7</v>
      </c>
      <c r="AE36" s="4">
        <v>2.5</v>
      </c>
      <c r="AF36" s="4">
        <v>3.1</v>
      </c>
      <c r="AG36" s="4">
        <v>3.9</v>
      </c>
      <c r="AH36" s="4">
        <v>3</v>
      </c>
      <c r="AI36" s="3">
        <f t="shared" si="22"/>
        <v>1000</v>
      </c>
      <c r="AJ36" s="3">
        <f t="shared" si="23"/>
        <v>1000</v>
      </c>
      <c r="AK36" s="3">
        <f t="shared" si="24"/>
        <v>833.3333333333334</v>
      </c>
      <c r="AL36" s="3">
        <f t="shared" si="25"/>
        <v>1000</v>
      </c>
      <c r="AM36" s="3">
        <f t="shared" si="26"/>
        <v>1000</v>
      </c>
      <c r="AN36" s="3">
        <f t="shared" si="27"/>
        <v>1000</v>
      </c>
      <c r="AO36" s="3">
        <f t="shared" si="28"/>
        <v>716.9811320754717</v>
      </c>
      <c r="AP36" s="3">
        <f t="shared" si="29"/>
        <v>909.090909090909</v>
      </c>
      <c r="AQ36" s="3">
        <f t="shared" si="30"/>
        <v>837.2093023255815</v>
      </c>
      <c r="AR36" s="3">
        <f t="shared" si="31"/>
        <v>882.3529411764706</v>
      </c>
      <c r="AS36" s="3">
        <f t="shared" si="32"/>
        <v>863.6363636363635</v>
      </c>
      <c r="AT36" s="3">
        <f t="shared" si="33"/>
        <v>870.9677419354839</v>
      </c>
      <c r="AU36" s="3">
        <f t="shared" si="34"/>
        <v>925.9259259259259</v>
      </c>
      <c r="AV36" s="3">
        <f t="shared" si="35"/>
        <v>1240</v>
      </c>
      <c r="AW36" s="3">
        <f t="shared" si="36"/>
        <v>1772.7272727272725</v>
      </c>
      <c r="AX36" s="3">
        <f t="shared" si="37"/>
        <v>1500</v>
      </c>
    </row>
    <row r="37" spans="1:50" ht="24.75" customHeight="1">
      <c r="A37" s="45" t="s">
        <v>15</v>
      </c>
      <c r="B37" s="7" t="s">
        <v>1</v>
      </c>
      <c r="C37" s="7">
        <v>245.3</v>
      </c>
      <c r="D37" s="7">
        <v>328.9</v>
      </c>
      <c r="E37" s="7">
        <v>331.9</v>
      </c>
      <c r="F37" s="2">
        <v>274.7</v>
      </c>
      <c r="G37" s="2">
        <v>195.7</v>
      </c>
      <c r="H37" s="2">
        <v>242.6</v>
      </c>
      <c r="I37" s="7">
        <v>241.8</v>
      </c>
      <c r="J37" s="7">
        <v>212</v>
      </c>
      <c r="K37" s="7">
        <v>287.8</v>
      </c>
      <c r="L37" s="7">
        <v>317</v>
      </c>
      <c r="M37" s="4">
        <v>302.1</v>
      </c>
      <c r="N37" s="4">
        <v>276.3</v>
      </c>
      <c r="O37" s="4">
        <v>321.5</v>
      </c>
      <c r="P37" s="4">
        <v>326</v>
      </c>
      <c r="Q37" s="4">
        <v>346.9</v>
      </c>
      <c r="R37" s="4">
        <v>414.67</v>
      </c>
      <c r="S37" s="1">
        <v>272.9</v>
      </c>
      <c r="T37" s="1">
        <v>368.9</v>
      </c>
      <c r="U37" s="4">
        <v>362</v>
      </c>
      <c r="V37" s="4">
        <v>265.2</v>
      </c>
      <c r="W37" s="4">
        <v>180.8</v>
      </c>
      <c r="X37" s="4">
        <v>297.6</v>
      </c>
      <c r="Y37" s="1">
        <v>166.1</v>
      </c>
      <c r="Z37" s="1">
        <v>331.9</v>
      </c>
      <c r="AA37" s="1">
        <v>446.8</v>
      </c>
      <c r="AB37" s="1">
        <v>491</v>
      </c>
      <c r="AC37" s="4">
        <v>395.7</v>
      </c>
      <c r="AD37" s="4">
        <v>477.4</v>
      </c>
      <c r="AE37" s="4">
        <v>536.8</v>
      </c>
      <c r="AF37" s="4">
        <v>354.458</v>
      </c>
      <c r="AG37" s="4">
        <v>681.1</v>
      </c>
      <c r="AH37" s="4">
        <v>800.63</v>
      </c>
      <c r="AI37" s="3">
        <f t="shared" si="22"/>
        <v>1112.5152874031796</v>
      </c>
      <c r="AJ37" s="3">
        <f t="shared" si="23"/>
        <v>1121.617512921861</v>
      </c>
      <c r="AK37" s="3">
        <f t="shared" si="24"/>
        <v>1090.6899668574872</v>
      </c>
      <c r="AL37" s="3">
        <f t="shared" si="25"/>
        <v>965.416818347288</v>
      </c>
      <c r="AM37" s="3">
        <f t="shared" si="26"/>
        <v>923.8630556974963</v>
      </c>
      <c r="AN37" s="3">
        <f t="shared" si="27"/>
        <v>1226.7106347897775</v>
      </c>
      <c r="AO37" s="3">
        <f t="shared" si="28"/>
        <v>686.9313482216708</v>
      </c>
      <c r="AP37" s="3">
        <f t="shared" si="29"/>
        <v>1565.5660377358488</v>
      </c>
      <c r="AQ37" s="3">
        <f t="shared" si="30"/>
        <v>1552.4669909659485</v>
      </c>
      <c r="AR37" s="3">
        <f t="shared" si="31"/>
        <v>1548.8958990536278</v>
      </c>
      <c r="AS37" s="3">
        <f t="shared" si="32"/>
        <v>1309.8311817279045</v>
      </c>
      <c r="AT37" s="3">
        <f t="shared" si="33"/>
        <v>1727.8320665942815</v>
      </c>
      <c r="AU37" s="3">
        <f t="shared" si="34"/>
        <v>1669.6734059097978</v>
      </c>
      <c r="AV37" s="3">
        <f t="shared" si="35"/>
        <v>1087.2944785276075</v>
      </c>
      <c r="AW37" s="3">
        <f t="shared" si="36"/>
        <v>1963.3900259440761</v>
      </c>
      <c r="AX37" s="3">
        <f t="shared" si="37"/>
        <v>1930.764222152555</v>
      </c>
    </row>
    <row r="38" spans="1:50" ht="24.75" customHeight="1">
      <c r="A38" s="46"/>
      <c r="B38" s="7" t="s">
        <v>31</v>
      </c>
      <c r="C38" s="7"/>
      <c r="D38" s="7"/>
      <c r="E38" s="7"/>
      <c r="F38" s="2"/>
      <c r="G38" s="2"/>
      <c r="H38" s="2"/>
      <c r="I38" s="7"/>
      <c r="J38" s="7"/>
      <c r="K38" s="7"/>
      <c r="L38" s="7"/>
      <c r="M38" s="4"/>
      <c r="N38" s="4"/>
      <c r="O38" s="4"/>
      <c r="P38" s="4"/>
      <c r="Q38" s="4"/>
      <c r="R38" s="4">
        <v>3.46</v>
      </c>
      <c r="S38" s="1"/>
      <c r="T38" s="1"/>
      <c r="U38" s="4"/>
      <c r="V38" s="4"/>
      <c r="W38" s="4"/>
      <c r="X38" s="4"/>
      <c r="Y38" s="1"/>
      <c r="Z38" s="1"/>
      <c r="AA38" s="1"/>
      <c r="AB38" s="1"/>
      <c r="AC38" s="4"/>
      <c r="AD38" s="4"/>
      <c r="AE38" s="4"/>
      <c r="AF38" s="4"/>
      <c r="AG38" s="4"/>
      <c r="AH38" s="4">
        <v>4.74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>
        <f t="shared" si="37"/>
        <v>1369.942196531792</v>
      </c>
    </row>
    <row r="39" spans="1:50" ht="24.75" customHeight="1">
      <c r="A39" s="47"/>
      <c r="B39" s="7" t="s">
        <v>32</v>
      </c>
      <c r="C39" s="7"/>
      <c r="D39" s="7"/>
      <c r="E39" s="7"/>
      <c r="F39" s="2"/>
      <c r="G39" s="2"/>
      <c r="H39" s="2"/>
      <c r="I39" s="7"/>
      <c r="J39" s="7"/>
      <c r="K39" s="7"/>
      <c r="L39" s="7"/>
      <c r="M39" s="4"/>
      <c r="N39" s="4"/>
      <c r="O39" s="4"/>
      <c r="P39" s="4"/>
      <c r="Q39" s="4"/>
      <c r="R39" s="7">
        <f>R38+R37</f>
        <v>418.13</v>
      </c>
      <c r="S39" s="1"/>
      <c r="T39" s="1"/>
      <c r="U39" s="4"/>
      <c r="V39" s="4"/>
      <c r="W39" s="4"/>
      <c r="X39" s="4"/>
      <c r="Y39" s="1"/>
      <c r="Z39" s="1"/>
      <c r="AA39" s="1"/>
      <c r="AB39" s="1"/>
      <c r="AC39" s="4"/>
      <c r="AD39" s="4"/>
      <c r="AE39" s="4"/>
      <c r="AF39" s="4"/>
      <c r="AG39" s="4"/>
      <c r="AH39" s="7">
        <f>AH38+AH37</f>
        <v>805.37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4.75" customHeight="1">
      <c r="A40" s="38" t="s">
        <v>16</v>
      </c>
      <c r="B40" s="7" t="s">
        <v>1</v>
      </c>
      <c r="C40" s="7">
        <v>596.2</v>
      </c>
      <c r="D40" s="7">
        <v>647.3</v>
      </c>
      <c r="E40" s="7">
        <v>235.6</v>
      </c>
      <c r="F40" s="2">
        <v>501.8</v>
      </c>
      <c r="G40" s="2">
        <v>488.7</v>
      </c>
      <c r="H40" s="7">
        <v>463.3022383231983</v>
      </c>
      <c r="I40" s="7">
        <v>350.8</v>
      </c>
      <c r="J40" s="7">
        <v>414.4</v>
      </c>
      <c r="K40" s="7">
        <v>424</v>
      </c>
      <c r="L40" s="7">
        <v>351.8</v>
      </c>
      <c r="M40" s="4">
        <v>370</v>
      </c>
      <c r="N40" s="4">
        <v>361.3</v>
      </c>
      <c r="O40" s="4">
        <v>327.3</v>
      </c>
      <c r="P40" s="4">
        <v>284.5</v>
      </c>
      <c r="Q40" s="4">
        <v>268.2</v>
      </c>
      <c r="R40" s="4">
        <v>249.08</v>
      </c>
      <c r="S40" s="1">
        <v>249.08</v>
      </c>
      <c r="T40" s="1">
        <v>931.8</v>
      </c>
      <c r="U40" s="1">
        <v>792.2</v>
      </c>
      <c r="V40" s="4">
        <v>913.5</v>
      </c>
      <c r="W40" s="4">
        <v>760.9</v>
      </c>
      <c r="X40" s="1">
        <v>700.2514637441824</v>
      </c>
      <c r="Y40" s="1">
        <v>401.9</v>
      </c>
      <c r="Z40" s="1">
        <v>537.9</v>
      </c>
      <c r="AA40" s="1">
        <v>491.3</v>
      </c>
      <c r="AB40" s="1">
        <v>536.7</v>
      </c>
      <c r="AC40" s="4">
        <v>491.9</v>
      </c>
      <c r="AD40" s="4">
        <v>512</v>
      </c>
      <c r="AE40" s="4">
        <v>547.8</v>
      </c>
      <c r="AF40" s="4">
        <v>491.58</v>
      </c>
      <c r="AG40" s="4">
        <v>504.6</v>
      </c>
      <c r="AH40" s="4">
        <v>548.5</v>
      </c>
      <c r="AI40" s="3">
        <f t="shared" si="22"/>
        <v>417.7792687017779</v>
      </c>
      <c r="AJ40" s="3">
        <f t="shared" si="23"/>
        <v>1439.5179978371698</v>
      </c>
      <c r="AK40" s="3">
        <f t="shared" si="24"/>
        <v>3362.478777589134</v>
      </c>
      <c r="AL40" s="3">
        <f t="shared" si="25"/>
        <v>1820.446392985253</v>
      </c>
      <c r="AM40" s="3">
        <f t="shared" si="26"/>
        <v>1556.9879271536731</v>
      </c>
      <c r="AN40" s="3">
        <f t="shared" si="27"/>
        <v>1511.435529166792</v>
      </c>
      <c r="AO40" s="3">
        <f t="shared" si="28"/>
        <v>1145.667046750285</v>
      </c>
      <c r="AP40" s="3">
        <f t="shared" si="29"/>
        <v>1298.0212355212354</v>
      </c>
      <c r="AQ40" s="3">
        <f t="shared" si="30"/>
        <v>1158.7264150943397</v>
      </c>
      <c r="AR40" s="3">
        <f t="shared" si="31"/>
        <v>1525.5827174530984</v>
      </c>
      <c r="AS40" s="3">
        <f t="shared" si="32"/>
        <v>1329.4594594594594</v>
      </c>
      <c r="AT40" s="3">
        <f t="shared" si="33"/>
        <v>1417.1048989759204</v>
      </c>
      <c r="AU40" s="3">
        <f t="shared" si="34"/>
        <v>1673.693858845096</v>
      </c>
      <c r="AV40" s="3">
        <f t="shared" si="35"/>
        <v>1727.8734622144111</v>
      </c>
      <c r="AW40" s="3">
        <f t="shared" si="36"/>
        <v>1881.4317673378077</v>
      </c>
      <c r="AX40" s="3">
        <f t="shared" si="37"/>
        <v>2202.1037417697125</v>
      </c>
    </row>
    <row r="41" spans="1:50" ht="24.75" customHeight="1">
      <c r="A41" s="38"/>
      <c r="B41" s="7" t="s">
        <v>31</v>
      </c>
      <c r="C41" s="7">
        <v>305.3</v>
      </c>
      <c r="D41" s="7">
        <v>220.3</v>
      </c>
      <c r="E41" s="7">
        <v>622.5</v>
      </c>
      <c r="F41" s="2">
        <v>332.8</v>
      </c>
      <c r="G41" s="2">
        <v>210.7</v>
      </c>
      <c r="H41" s="7">
        <v>199.6977616768017</v>
      </c>
      <c r="I41" s="7">
        <v>151.3</v>
      </c>
      <c r="J41" s="7">
        <v>177.3</v>
      </c>
      <c r="K41" s="7">
        <v>191.9</v>
      </c>
      <c r="L41" s="7">
        <v>267</v>
      </c>
      <c r="M41" s="4">
        <v>138</v>
      </c>
      <c r="N41" s="4">
        <v>174</v>
      </c>
      <c r="O41" s="4">
        <v>162.8</v>
      </c>
      <c r="P41" s="4">
        <v>128.3</v>
      </c>
      <c r="Q41" s="4">
        <v>117.4</v>
      </c>
      <c r="R41" s="4">
        <v>136.53</v>
      </c>
      <c r="S41" s="1">
        <v>136.53</v>
      </c>
      <c r="T41" s="1">
        <v>473.7</v>
      </c>
      <c r="U41" s="1">
        <v>775.6</v>
      </c>
      <c r="V41" s="4">
        <v>463</v>
      </c>
      <c r="W41" s="4">
        <v>598.8</v>
      </c>
      <c r="X41" s="1">
        <v>549.7485362558176</v>
      </c>
      <c r="Y41" s="1">
        <v>315.5</v>
      </c>
      <c r="Z41" s="1">
        <v>380.3</v>
      </c>
      <c r="AA41" s="1">
        <v>514</v>
      </c>
      <c r="AB41" s="1">
        <v>561.5</v>
      </c>
      <c r="AC41" s="4">
        <v>514.6</v>
      </c>
      <c r="AD41" s="4">
        <v>535.6</v>
      </c>
      <c r="AE41" s="4">
        <v>426.8</v>
      </c>
      <c r="AF41" s="4">
        <v>398.19</v>
      </c>
      <c r="AG41" s="4">
        <v>391.1</v>
      </c>
      <c r="AH41" s="4">
        <v>512.15</v>
      </c>
      <c r="AI41" s="3">
        <f t="shared" si="22"/>
        <v>447.19947592531935</v>
      </c>
      <c r="AJ41" s="3">
        <f t="shared" si="23"/>
        <v>2150.249659555152</v>
      </c>
      <c r="AK41" s="3">
        <f t="shared" si="24"/>
        <v>1245.9437751004016</v>
      </c>
      <c r="AL41" s="3">
        <f t="shared" si="25"/>
        <v>1391.2259615384614</v>
      </c>
      <c r="AM41" s="3">
        <f t="shared" si="26"/>
        <v>2841.955386805885</v>
      </c>
      <c r="AN41" s="3">
        <f t="shared" si="27"/>
        <v>2752.9028449780585</v>
      </c>
      <c r="AO41" s="3">
        <f t="shared" si="28"/>
        <v>2085.261070720423</v>
      </c>
      <c r="AP41" s="3">
        <f t="shared" si="29"/>
        <v>2144.9520586576423</v>
      </c>
      <c r="AQ41" s="3">
        <f t="shared" si="30"/>
        <v>2678.4783741532046</v>
      </c>
      <c r="AR41" s="3">
        <f t="shared" si="31"/>
        <v>2102.9962546816478</v>
      </c>
      <c r="AS41" s="3">
        <f t="shared" si="32"/>
        <v>3728.985507246377</v>
      </c>
      <c r="AT41" s="3">
        <f t="shared" si="33"/>
        <v>3078.16091954023</v>
      </c>
      <c r="AU41" s="3">
        <f t="shared" si="34"/>
        <v>2621.6216216216217</v>
      </c>
      <c r="AV41" s="3">
        <f t="shared" si="35"/>
        <v>3103.5853468433356</v>
      </c>
      <c r="AW41" s="3">
        <f t="shared" si="36"/>
        <v>3331.3458262350937</v>
      </c>
      <c r="AX41" s="3">
        <f t="shared" si="37"/>
        <v>3751.1902146048483</v>
      </c>
    </row>
    <row r="42" spans="1:50" ht="24.75" customHeight="1">
      <c r="A42" s="38"/>
      <c r="B42" s="7" t="s">
        <v>32</v>
      </c>
      <c r="C42" s="7">
        <f>C41+C40</f>
        <v>901.5</v>
      </c>
      <c r="D42" s="7">
        <f aca="true" t="shared" si="39" ref="D42:AH42">D41+D40</f>
        <v>867.5999999999999</v>
      </c>
      <c r="E42" s="7">
        <f t="shared" si="39"/>
        <v>858.1</v>
      </c>
      <c r="F42" s="7">
        <f t="shared" si="39"/>
        <v>834.6</v>
      </c>
      <c r="G42" s="7">
        <f t="shared" si="39"/>
        <v>699.4</v>
      </c>
      <c r="H42" s="7">
        <f t="shared" si="39"/>
        <v>663</v>
      </c>
      <c r="I42" s="7">
        <f t="shared" si="39"/>
        <v>502.1</v>
      </c>
      <c r="J42" s="7">
        <f t="shared" si="39"/>
        <v>591.7</v>
      </c>
      <c r="K42" s="7">
        <f t="shared" si="39"/>
        <v>615.9</v>
      </c>
      <c r="L42" s="7">
        <f t="shared" si="39"/>
        <v>618.8</v>
      </c>
      <c r="M42" s="7">
        <f t="shared" si="39"/>
        <v>508</v>
      </c>
      <c r="N42" s="7">
        <f t="shared" si="39"/>
        <v>535.3</v>
      </c>
      <c r="O42" s="7">
        <f t="shared" si="39"/>
        <v>490.1</v>
      </c>
      <c r="P42" s="7">
        <f t="shared" si="39"/>
        <v>412.8</v>
      </c>
      <c r="Q42" s="7">
        <f t="shared" si="39"/>
        <v>385.6</v>
      </c>
      <c r="R42" s="7">
        <f t="shared" si="39"/>
        <v>385.61</v>
      </c>
      <c r="S42" s="7">
        <f t="shared" si="39"/>
        <v>385.61</v>
      </c>
      <c r="T42" s="7">
        <f t="shared" si="39"/>
        <v>1405.5</v>
      </c>
      <c r="U42" s="7">
        <f t="shared" si="39"/>
        <v>1567.8000000000002</v>
      </c>
      <c r="V42" s="7">
        <f t="shared" si="39"/>
        <v>1376.5</v>
      </c>
      <c r="W42" s="7">
        <f t="shared" si="39"/>
        <v>1359.6999999999998</v>
      </c>
      <c r="X42" s="7">
        <f t="shared" si="39"/>
        <v>1250</v>
      </c>
      <c r="Y42" s="7">
        <f t="shared" si="39"/>
        <v>717.4</v>
      </c>
      <c r="Z42" s="7">
        <f t="shared" si="39"/>
        <v>918.2</v>
      </c>
      <c r="AA42" s="7">
        <f t="shared" si="39"/>
        <v>1005.3</v>
      </c>
      <c r="AB42" s="7">
        <f t="shared" si="39"/>
        <v>1098.2</v>
      </c>
      <c r="AC42" s="7">
        <f t="shared" si="39"/>
        <v>1006.5</v>
      </c>
      <c r="AD42" s="7">
        <f t="shared" si="39"/>
        <v>1047.6</v>
      </c>
      <c r="AE42" s="7">
        <f t="shared" si="39"/>
        <v>974.5999999999999</v>
      </c>
      <c r="AF42" s="7">
        <f t="shared" si="39"/>
        <v>889.77</v>
      </c>
      <c r="AG42" s="7">
        <f t="shared" si="39"/>
        <v>895.7</v>
      </c>
      <c r="AH42" s="7">
        <f t="shared" si="39"/>
        <v>1060.65</v>
      </c>
      <c r="AI42" s="3">
        <f t="shared" si="22"/>
        <v>427.7426511369939</v>
      </c>
      <c r="AJ42" s="3">
        <f t="shared" si="23"/>
        <v>1619.9861687413556</v>
      </c>
      <c r="AK42" s="3">
        <f t="shared" si="24"/>
        <v>1827.0597832420465</v>
      </c>
      <c r="AL42" s="3">
        <f t="shared" si="25"/>
        <v>1649.2930745267195</v>
      </c>
      <c r="AM42" s="3">
        <f t="shared" si="26"/>
        <v>1944.09493851873</v>
      </c>
      <c r="AN42" s="3">
        <f t="shared" si="27"/>
        <v>1885.369532428356</v>
      </c>
      <c r="AO42" s="3">
        <f t="shared" si="28"/>
        <v>1428.7990440151364</v>
      </c>
      <c r="AP42" s="3">
        <f t="shared" si="29"/>
        <v>1551.799898597262</v>
      </c>
      <c r="AQ42" s="3">
        <f t="shared" si="30"/>
        <v>1632.2454943984412</v>
      </c>
      <c r="AR42" s="3">
        <f t="shared" si="31"/>
        <v>1774.7252747252749</v>
      </c>
      <c r="AS42" s="3">
        <f t="shared" si="32"/>
        <v>1981.2992125984251</v>
      </c>
      <c r="AT42" s="3">
        <f t="shared" si="33"/>
        <v>1957.0334391929757</v>
      </c>
      <c r="AU42" s="3">
        <f t="shared" si="34"/>
        <v>1988.5737604570493</v>
      </c>
      <c r="AV42" s="3">
        <f t="shared" si="35"/>
        <v>2155.4505813953488</v>
      </c>
      <c r="AW42" s="3">
        <f t="shared" si="36"/>
        <v>2322.8734439834025</v>
      </c>
      <c r="AX42" s="3">
        <f t="shared" si="37"/>
        <v>2750.57700785768</v>
      </c>
    </row>
    <row r="43" spans="1:50" ht="24.75" customHeight="1">
      <c r="A43" s="38" t="s">
        <v>17</v>
      </c>
      <c r="B43" s="7" t="s">
        <v>1</v>
      </c>
      <c r="C43" s="7">
        <v>2</v>
      </c>
      <c r="D43" s="7">
        <v>1.5</v>
      </c>
      <c r="E43" s="7">
        <v>1.4</v>
      </c>
      <c r="F43" s="2">
        <v>0.9</v>
      </c>
      <c r="G43" s="2">
        <v>0.8</v>
      </c>
      <c r="H43" s="7">
        <v>0.4</v>
      </c>
      <c r="I43" s="7">
        <v>0.7</v>
      </c>
      <c r="J43" s="7">
        <v>0.5</v>
      </c>
      <c r="K43" s="7">
        <v>0.7</v>
      </c>
      <c r="L43" s="7">
        <v>0.6</v>
      </c>
      <c r="M43" s="4">
        <v>0.4</v>
      </c>
      <c r="N43" s="4">
        <v>0.4</v>
      </c>
      <c r="O43" s="4">
        <v>0.3</v>
      </c>
      <c r="P43" s="4">
        <v>0.236</v>
      </c>
      <c r="Q43" s="4">
        <v>0.3</v>
      </c>
      <c r="R43" s="4">
        <v>0.22</v>
      </c>
      <c r="S43" s="1">
        <v>2</v>
      </c>
      <c r="T43" s="1">
        <v>1.9</v>
      </c>
      <c r="U43" s="1">
        <v>1.4</v>
      </c>
      <c r="V43" s="4">
        <v>0.8</v>
      </c>
      <c r="W43" s="4">
        <v>0.9</v>
      </c>
      <c r="X43" s="1">
        <v>0.4</v>
      </c>
      <c r="Y43" s="1">
        <v>0.7</v>
      </c>
      <c r="Z43" s="1">
        <v>0.5</v>
      </c>
      <c r="AA43" s="1">
        <v>0.7</v>
      </c>
      <c r="AB43" s="1">
        <v>0.6</v>
      </c>
      <c r="AC43" s="4">
        <v>0.4</v>
      </c>
      <c r="AD43" s="4">
        <v>0.4</v>
      </c>
      <c r="AE43" s="4">
        <v>0.3</v>
      </c>
      <c r="AF43" s="4">
        <v>0.255</v>
      </c>
      <c r="AG43" s="4">
        <v>0.4</v>
      </c>
      <c r="AH43" s="4">
        <v>0.24</v>
      </c>
      <c r="AI43" s="3">
        <f t="shared" si="22"/>
        <v>1000</v>
      </c>
      <c r="AJ43" s="3">
        <f t="shared" si="23"/>
        <v>1266.6666666666665</v>
      </c>
      <c r="AK43" s="3">
        <f t="shared" si="24"/>
        <v>1000</v>
      </c>
      <c r="AL43" s="3">
        <f t="shared" si="25"/>
        <v>888.8888888888889</v>
      </c>
      <c r="AM43" s="3">
        <f t="shared" si="26"/>
        <v>1125</v>
      </c>
      <c r="AN43" s="3">
        <f t="shared" si="27"/>
        <v>1000</v>
      </c>
      <c r="AO43" s="3">
        <f t="shared" si="28"/>
        <v>1000</v>
      </c>
      <c r="AP43" s="3">
        <f t="shared" si="29"/>
        <v>1000</v>
      </c>
      <c r="AQ43" s="3">
        <f t="shared" si="30"/>
        <v>1000</v>
      </c>
      <c r="AR43" s="3">
        <f t="shared" si="31"/>
        <v>1000</v>
      </c>
      <c r="AS43" s="3">
        <f t="shared" si="32"/>
        <v>1000</v>
      </c>
      <c r="AT43" s="3">
        <f t="shared" si="33"/>
        <v>1000</v>
      </c>
      <c r="AU43" s="3">
        <f t="shared" si="34"/>
        <v>1000</v>
      </c>
      <c r="AV43" s="3">
        <f t="shared" si="35"/>
        <v>1080.5084745762713</v>
      </c>
      <c r="AW43" s="3">
        <f t="shared" si="36"/>
        <v>1333.3333333333335</v>
      </c>
      <c r="AX43" s="3"/>
    </row>
    <row r="44" spans="1:50" ht="24.75" customHeight="1">
      <c r="A44" s="38"/>
      <c r="B44" s="7" t="s">
        <v>31</v>
      </c>
      <c r="C44" s="7">
        <v>0.5</v>
      </c>
      <c r="D44" s="7">
        <v>0.2</v>
      </c>
      <c r="E44" s="7">
        <v>0.4</v>
      </c>
      <c r="F44" s="2">
        <v>0.3</v>
      </c>
      <c r="G44" s="2">
        <v>0.4</v>
      </c>
      <c r="H44" s="7">
        <v>0.2</v>
      </c>
      <c r="I44" s="7">
        <v>0.3</v>
      </c>
      <c r="J44" s="7">
        <v>0.2</v>
      </c>
      <c r="K44" s="7">
        <v>0.2</v>
      </c>
      <c r="L44" s="7">
        <v>0.3</v>
      </c>
      <c r="M44" s="4">
        <v>0.2</v>
      </c>
      <c r="N44" s="4">
        <v>0.3</v>
      </c>
      <c r="O44" s="4">
        <v>0.2</v>
      </c>
      <c r="P44" s="4">
        <v>0.2</v>
      </c>
      <c r="Q44" s="4">
        <v>0.3</v>
      </c>
      <c r="R44" s="4">
        <v>0.37</v>
      </c>
      <c r="S44" s="1">
        <v>0.4</v>
      </c>
      <c r="T44" s="1">
        <v>0.2</v>
      </c>
      <c r="U44" s="1">
        <v>0.3</v>
      </c>
      <c r="V44" s="4">
        <v>0.3</v>
      </c>
      <c r="W44" s="4">
        <v>0.4</v>
      </c>
      <c r="X44" s="1">
        <v>0.1</v>
      </c>
      <c r="Y44" s="1">
        <v>0.3</v>
      </c>
      <c r="Z44" s="1">
        <v>0.2</v>
      </c>
      <c r="AA44" s="1">
        <v>0.2</v>
      </c>
      <c r="AB44" s="1">
        <v>0.2</v>
      </c>
      <c r="AC44" s="4">
        <v>0.2</v>
      </c>
      <c r="AD44" s="4">
        <v>0.3</v>
      </c>
      <c r="AE44" s="4">
        <v>0.2</v>
      </c>
      <c r="AF44" s="4">
        <v>0.208</v>
      </c>
      <c r="AG44" s="4">
        <v>0.3</v>
      </c>
      <c r="AH44" s="4">
        <v>0.48</v>
      </c>
      <c r="AI44" s="3">
        <f t="shared" si="22"/>
        <v>800</v>
      </c>
      <c r="AJ44" s="3">
        <f t="shared" si="23"/>
        <v>1000</v>
      </c>
      <c r="AK44" s="3">
        <f t="shared" si="24"/>
        <v>749.9999999999999</v>
      </c>
      <c r="AL44" s="3">
        <f t="shared" si="25"/>
        <v>1000</v>
      </c>
      <c r="AM44" s="3">
        <f t="shared" si="26"/>
        <v>1000</v>
      </c>
      <c r="AN44" s="3">
        <f t="shared" si="27"/>
        <v>500</v>
      </c>
      <c r="AO44" s="3">
        <f t="shared" si="28"/>
        <v>1000</v>
      </c>
      <c r="AP44" s="3">
        <f t="shared" si="29"/>
        <v>1000</v>
      </c>
      <c r="AQ44" s="3">
        <f t="shared" si="30"/>
        <v>1000</v>
      </c>
      <c r="AR44" s="3">
        <f t="shared" si="31"/>
        <v>666.6666666666667</v>
      </c>
      <c r="AS44" s="3">
        <f t="shared" si="32"/>
        <v>1000</v>
      </c>
      <c r="AT44" s="3">
        <f t="shared" si="33"/>
        <v>1000</v>
      </c>
      <c r="AU44" s="3">
        <f t="shared" si="34"/>
        <v>1000</v>
      </c>
      <c r="AV44" s="3">
        <f t="shared" si="35"/>
        <v>1039.9999999999998</v>
      </c>
      <c r="AW44" s="3">
        <f t="shared" si="36"/>
        <v>1000</v>
      </c>
      <c r="AX44" s="3"/>
    </row>
    <row r="45" spans="1:50" ht="24.75" customHeight="1">
      <c r="A45" s="38"/>
      <c r="B45" s="7" t="s">
        <v>32</v>
      </c>
      <c r="C45" s="7">
        <f>C44+C43</f>
        <v>2.5</v>
      </c>
      <c r="D45" s="7">
        <f aca="true" t="shared" si="40" ref="D45:AH45">D44+D43</f>
        <v>1.7</v>
      </c>
      <c r="E45" s="7">
        <f t="shared" si="40"/>
        <v>1.7999999999999998</v>
      </c>
      <c r="F45" s="7">
        <f t="shared" si="40"/>
        <v>1.2</v>
      </c>
      <c r="G45" s="7">
        <f t="shared" si="40"/>
        <v>1.2000000000000002</v>
      </c>
      <c r="H45" s="7">
        <f t="shared" si="40"/>
        <v>0.6000000000000001</v>
      </c>
      <c r="I45" s="7">
        <f t="shared" si="40"/>
        <v>1</v>
      </c>
      <c r="J45" s="7">
        <f t="shared" si="40"/>
        <v>0.7</v>
      </c>
      <c r="K45" s="7">
        <f t="shared" si="40"/>
        <v>0.8999999999999999</v>
      </c>
      <c r="L45" s="7">
        <f t="shared" si="40"/>
        <v>0.8999999999999999</v>
      </c>
      <c r="M45" s="7">
        <f t="shared" si="40"/>
        <v>0.6000000000000001</v>
      </c>
      <c r="N45" s="7">
        <f t="shared" si="40"/>
        <v>0.7</v>
      </c>
      <c r="O45" s="7">
        <f t="shared" si="40"/>
        <v>0.5</v>
      </c>
      <c r="P45" s="7">
        <f t="shared" si="40"/>
        <v>0.436</v>
      </c>
      <c r="Q45" s="7">
        <f t="shared" si="40"/>
        <v>0.6</v>
      </c>
      <c r="R45" s="7">
        <f t="shared" si="40"/>
        <v>0.59</v>
      </c>
      <c r="S45" s="7">
        <f t="shared" si="40"/>
        <v>2.4</v>
      </c>
      <c r="T45" s="7">
        <f t="shared" si="40"/>
        <v>2.1</v>
      </c>
      <c r="U45" s="7">
        <f t="shared" si="40"/>
        <v>1.7</v>
      </c>
      <c r="V45" s="7">
        <f t="shared" si="40"/>
        <v>1.1</v>
      </c>
      <c r="W45" s="7">
        <f t="shared" si="40"/>
        <v>1.3</v>
      </c>
      <c r="X45" s="7">
        <f t="shared" si="40"/>
        <v>0.5</v>
      </c>
      <c r="Y45" s="7">
        <f t="shared" si="40"/>
        <v>1</v>
      </c>
      <c r="Z45" s="7">
        <f t="shared" si="40"/>
        <v>0.7</v>
      </c>
      <c r="AA45" s="7">
        <f t="shared" si="40"/>
        <v>0.8999999999999999</v>
      </c>
      <c r="AB45" s="7">
        <f t="shared" si="40"/>
        <v>0.8</v>
      </c>
      <c r="AC45" s="7">
        <f t="shared" si="40"/>
        <v>0.6000000000000001</v>
      </c>
      <c r="AD45" s="7">
        <f t="shared" si="40"/>
        <v>0.7</v>
      </c>
      <c r="AE45" s="7">
        <f t="shared" si="40"/>
        <v>0.5</v>
      </c>
      <c r="AF45" s="7">
        <f t="shared" si="40"/>
        <v>0.46299999999999997</v>
      </c>
      <c r="AG45" s="7">
        <f t="shared" si="40"/>
        <v>0.7</v>
      </c>
      <c r="AH45" s="7">
        <f t="shared" si="40"/>
        <v>0.72</v>
      </c>
      <c r="AI45" s="3">
        <f t="shared" si="22"/>
        <v>960</v>
      </c>
      <c r="AJ45" s="3">
        <f t="shared" si="23"/>
        <v>1235.2941176470588</v>
      </c>
      <c r="AK45" s="3">
        <f t="shared" si="24"/>
        <v>944.4444444444446</v>
      </c>
      <c r="AL45" s="3">
        <f t="shared" si="25"/>
        <v>916.6666666666667</v>
      </c>
      <c r="AM45" s="3">
        <f t="shared" si="26"/>
        <v>1083.3333333333333</v>
      </c>
      <c r="AN45" s="3">
        <f t="shared" si="27"/>
        <v>833.3333333333333</v>
      </c>
      <c r="AO45" s="3">
        <f t="shared" si="28"/>
        <v>1000</v>
      </c>
      <c r="AP45" s="3">
        <f t="shared" si="29"/>
        <v>1000</v>
      </c>
      <c r="AQ45" s="3">
        <f t="shared" si="30"/>
        <v>1000</v>
      </c>
      <c r="AR45" s="3">
        <f t="shared" si="31"/>
        <v>888.888888888889</v>
      </c>
      <c r="AS45" s="3">
        <f t="shared" si="32"/>
        <v>1000</v>
      </c>
      <c r="AT45" s="3">
        <f t="shared" si="33"/>
        <v>1000</v>
      </c>
      <c r="AU45" s="3">
        <f t="shared" si="34"/>
        <v>1000</v>
      </c>
      <c r="AV45" s="3">
        <f t="shared" si="35"/>
        <v>1061.926605504587</v>
      </c>
      <c r="AW45" s="3">
        <f t="shared" si="36"/>
        <v>1166.6666666666667</v>
      </c>
      <c r="AX45" s="3"/>
    </row>
    <row r="46" spans="1:50" ht="24.75" customHeight="1">
      <c r="A46" s="7" t="s">
        <v>18</v>
      </c>
      <c r="B46" s="7" t="s">
        <v>1</v>
      </c>
      <c r="C46" s="7">
        <v>137.8</v>
      </c>
      <c r="D46" s="7">
        <v>146</v>
      </c>
      <c r="E46" s="7">
        <v>130.6</v>
      </c>
      <c r="F46" s="2">
        <v>114</v>
      </c>
      <c r="G46" s="2">
        <v>115.4</v>
      </c>
      <c r="H46" s="2">
        <v>107.5</v>
      </c>
      <c r="I46" s="7">
        <v>81.7</v>
      </c>
      <c r="J46" s="7">
        <v>93.3</v>
      </c>
      <c r="K46" s="7">
        <v>85.1</v>
      </c>
      <c r="L46" s="7">
        <v>106.3</v>
      </c>
      <c r="M46" s="4">
        <v>100</v>
      </c>
      <c r="N46" s="4">
        <v>99</v>
      </c>
      <c r="O46" s="4">
        <v>95</v>
      </c>
      <c r="P46" s="4">
        <v>91</v>
      </c>
      <c r="Q46" s="4">
        <v>85</v>
      </c>
      <c r="R46" s="4">
        <v>92</v>
      </c>
      <c r="S46" s="1">
        <v>128.7</v>
      </c>
      <c r="T46" s="1">
        <v>127.6</v>
      </c>
      <c r="U46" s="4">
        <v>84.8</v>
      </c>
      <c r="V46" s="4">
        <v>94</v>
      </c>
      <c r="W46" s="4">
        <v>96.4</v>
      </c>
      <c r="X46" s="4">
        <v>90.2</v>
      </c>
      <c r="Y46" s="1">
        <v>50.5</v>
      </c>
      <c r="Z46" s="1">
        <v>59.4</v>
      </c>
      <c r="AA46" s="1">
        <v>69.4</v>
      </c>
      <c r="AB46" s="1">
        <v>90.5</v>
      </c>
      <c r="AC46" s="4">
        <v>73</v>
      </c>
      <c r="AD46" s="4">
        <v>59.2</v>
      </c>
      <c r="AE46" s="4">
        <v>67</v>
      </c>
      <c r="AF46" s="4">
        <v>61</v>
      </c>
      <c r="AG46" s="4">
        <v>84</v>
      </c>
      <c r="AH46" s="4">
        <v>92</v>
      </c>
      <c r="AI46" s="3">
        <f t="shared" si="22"/>
        <v>933.9622641509432</v>
      </c>
      <c r="AJ46" s="3">
        <f t="shared" si="23"/>
        <v>873.972602739726</v>
      </c>
      <c r="AK46" s="3">
        <f t="shared" si="24"/>
        <v>649.3108728943339</v>
      </c>
      <c r="AL46" s="3">
        <f t="shared" si="25"/>
        <v>824.561403508772</v>
      </c>
      <c r="AM46" s="3">
        <f t="shared" si="26"/>
        <v>835.3552859618718</v>
      </c>
      <c r="AN46" s="3">
        <f t="shared" si="27"/>
        <v>839.0697674418604</v>
      </c>
      <c r="AO46" s="3">
        <f t="shared" si="28"/>
        <v>618.1150550795593</v>
      </c>
      <c r="AP46" s="3">
        <f t="shared" si="29"/>
        <v>636.6559485530546</v>
      </c>
      <c r="AQ46" s="3">
        <f t="shared" si="30"/>
        <v>815.5111633372504</v>
      </c>
      <c r="AR46" s="3">
        <f t="shared" si="31"/>
        <v>851.3640639698965</v>
      </c>
      <c r="AS46" s="3">
        <f t="shared" si="32"/>
        <v>730</v>
      </c>
      <c r="AT46" s="3">
        <f t="shared" si="33"/>
        <v>597.979797979798</v>
      </c>
      <c r="AU46" s="3">
        <f t="shared" si="34"/>
        <v>705.2631578947368</v>
      </c>
      <c r="AV46" s="3">
        <f t="shared" si="35"/>
        <v>670.3296703296703</v>
      </c>
      <c r="AW46" s="3">
        <f t="shared" si="36"/>
        <v>988.2352941176471</v>
      </c>
      <c r="AX46" s="3">
        <f t="shared" si="37"/>
        <v>1000</v>
      </c>
    </row>
    <row r="47" spans="1:50" ht="24.75" customHeight="1">
      <c r="A47" s="7" t="s">
        <v>49</v>
      </c>
      <c r="B47" s="7" t="s">
        <v>1</v>
      </c>
      <c r="C47" s="7"/>
      <c r="D47" s="7"/>
      <c r="E47" s="7"/>
      <c r="F47" s="2"/>
      <c r="G47" s="2">
        <v>1.8</v>
      </c>
      <c r="H47" s="2">
        <v>0.8</v>
      </c>
      <c r="I47" s="7">
        <v>1</v>
      </c>
      <c r="J47" s="7">
        <v>3</v>
      </c>
      <c r="K47" s="7">
        <v>3</v>
      </c>
      <c r="L47" s="7">
        <v>2</v>
      </c>
      <c r="M47" s="4">
        <v>1</v>
      </c>
      <c r="N47" s="4">
        <v>1</v>
      </c>
      <c r="O47" s="4">
        <v>1</v>
      </c>
      <c r="P47" s="4">
        <v>1</v>
      </c>
      <c r="Q47" s="4">
        <v>1.1</v>
      </c>
      <c r="R47" s="4">
        <v>1</v>
      </c>
      <c r="S47" s="1"/>
      <c r="T47" s="1"/>
      <c r="U47" s="4"/>
      <c r="V47" s="4"/>
      <c r="W47" s="4">
        <v>1.5</v>
      </c>
      <c r="X47" s="4">
        <v>1</v>
      </c>
      <c r="Y47" s="1">
        <v>1</v>
      </c>
      <c r="Z47" s="1">
        <v>2</v>
      </c>
      <c r="AA47" s="1">
        <v>3</v>
      </c>
      <c r="AB47" s="1">
        <v>2</v>
      </c>
      <c r="AC47" s="4">
        <v>2</v>
      </c>
      <c r="AD47" s="4">
        <v>1</v>
      </c>
      <c r="AE47" s="4">
        <v>2</v>
      </c>
      <c r="AF47" s="4">
        <v>2</v>
      </c>
      <c r="AG47" s="4">
        <v>1.2</v>
      </c>
      <c r="AH47" s="4">
        <v>1</v>
      </c>
      <c r="AI47" s="3"/>
      <c r="AJ47" s="3"/>
      <c r="AK47" s="3"/>
      <c r="AL47" s="3"/>
      <c r="AM47" s="3">
        <f t="shared" si="26"/>
        <v>833.3333333333333</v>
      </c>
      <c r="AN47" s="3">
        <f t="shared" si="27"/>
        <v>1250</v>
      </c>
      <c r="AO47" s="3">
        <f t="shared" si="28"/>
        <v>1000</v>
      </c>
      <c r="AP47" s="3">
        <f t="shared" si="29"/>
        <v>666.6666666666666</v>
      </c>
      <c r="AQ47" s="3">
        <f t="shared" si="30"/>
        <v>1000</v>
      </c>
      <c r="AR47" s="3">
        <f t="shared" si="31"/>
        <v>1000</v>
      </c>
      <c r="AS47" s="3">
        <f t="shared" si="32"/>
        <v>2000</v>
      </c>
      <c r="AT47" s="3">
        <f t="shared" si="33"/>
        <v>1000</v>
      </c>
      <c r="AU47" s="3">
        <f t="shared" si="34"/>
        <v>2000</v>
      </c>
      <c r="AV47" s="3">
        <f t="shared" si="35"/>
        <v>2000</v>
      </c>
      <c r="AW47" s="3">
        <f t="shared" si="36"/>
        <v>1090.9090909090908</v>
      </c>
      <c r="AX47" s="3">
        <f t="shared" si="37"/>
        <v>1000</v>
      </c>
    </row>
    <row r="48" spans="1:50" ht="24.75" customHeight="1">
      <c r="A48" s="38" t="s">
        <v>19</v>
      </c>
      <c r="B48" s="7" t="s">
        <v>1</v>
      </c>
      <c r="C48" s="7">
        <v>5</v>
      </c>
      <c r="D48" s="7">
        <v>4.3</v>
      </c>
      <c r="E48" s="7">
        <v>2.9</v>
      </c>
      <c r="F48" s="2">
        <v>4.8</v>
      </c>
      <c r="G48" s="2">
        <v>2</v>
      </c>
      <c r="H48" s="7">
        <v>2.2</v>
      </c>
      <c r="I48" s="7">
        <v>1.4</v>
      </c>
      <c r="J48" s="7">
        <v>1.8</v>
      </c>
      <c r="K48" s="7">
        <v>1.6</v>
      </c>
      <c r="L48" s="7">
        <v>1.5</v>
      </c>
      <c r="M48" s="4">
        <v>2.4</v>
      </c>
      <c r="N48" s="4">
        <v>3.3</v>
      </c>
      <c r="O48" s="4">
        <v>2.4</v>
      </c>
      <c r="P48" s="4">
        <v>2.058</v>
      </c>
      <c r="Q48" s="4">
        <v>2.2</v>
      </c>
      <c r="R48" s="4">
        <v>1.47</v>
      </c>
      <c r="S48" s="1">
        <v>3.2</v>
      </c>
      <c r="T48" s="1">
        <v>2.4</v>
      </c>
      <c r="U48" s="1">
        <v>1.6</v>
      </c>
      <c r="V48" s="4">
        <v>3.3</v>
      </c>
      <c r="W48" s="4">
        <v>1.6</v>
      </c>
      <c r="X48" s="1">
        <v>2.2</v>
      </c>
      <c r="Y48" s="1">
        <v>1.3</v>
      </c>
      <c r="Z48" s="1">
        <v>1.8</v>
      </c>
      <c r="AA48" s="1">
        <v>1.5</v>
      </c>
      <c r="AB48" s="1">
        <v>1.4</v>
      </c>
      <c r="AC48" s="4">
        <v>2.4</v>
      </c>
      <c r="AD48" s="4">
        <v>3</v>
      </c>
      <c r="AE48" s="4">
        <v>2.3</v>
      </c>
      <c r="AF48" s="4">
        <v>1.886</v>
      </c>
      <c r="AG48" s="4">
        <v>1.886</v>
      </c>
      <c r="AH48" s="4">
        <v>1.27</v>
      </c>
      <c r="AI48" s="3">
        <f t="shared" si="22"/>
        <v>640</v>
      </c>
      <c r="AJ48" s="3">
        <f t="shared" si="23"/>
        <v>558.1395348837209</v>
      </c>
      <c r="AK48" s="3">
        <f t="shared" si="24"/>
        <v>551.7241379310344</v>
      </c>
      <c r="AL48" s="3">
        <f t="shared" si="25"/>
        <v>687.5</v>
      </c>
      <c r="AM48" s="3">
        <f t="shared" si="26"/>
        <v>800</v>
      </c>
      <c r="AN48" s="3">
        <f t="shared" si="27"/>
        <v>1000</v>
      </c>
      <c r="AO48" s="3">
        <f t="shared" si="28"/>
        <v>928.5714285714287</v>
      </c>
      <c r="AP48" s="3">
        <f t="shared" si="29"/>
        <v>1000</v>
      </c>
      <c r="AQ48" s="3">
        <f t="shared" si="30"/>
        <v>937.5</v>
      </c>
      <c r="AR48" s="3">
        <f t="shared" si="31"/>
        <v>933.3333333333333</v>
      </c>
      <c r="AS48" s="3">
        <f t="shared" si="32"/>
        <v>1000</v>
      </c>
      <c r="AT48" s="3">
        <f t="shared" si="33"/>
        <v>909.0909090909091</v>
      </c>
      <c r="AU48" s="3">
        <f t="shared" si="34"/>
        <v>958.3333333333333</v>
      </c>
      <c r="AV48" s="3">
        <f t="shared" si="35"/>
        <v>916.4237123420797</v>
      </c>
      <c r="AW48" s="3">
        <f t="shared" si="36"/>
        <v>857.2727272727271</v>
      </c>
      <c r="AX48" s="3">
        <f t="shared" si="37"/>
        <v>863.9455782312926</v>
      </c>
    </row>
    <row r="49" spans="1:50" ht="24.75" customHeight="1">
      <c r="A49" s="38"/>
      <c r="B49" s="7" t="s">
        <v>31</v>
      </c>
      <c r="C49" s="7">
        <v>23.4</v>
      </c>
      <c r="D49" s="7">
        <v>25.2</v>
      </c>
      <c r="E49" s="7">
        <v>25.2</v>
      </c>
      <c r="F49" s="2">
        <v>29.3</v>
      </c>
      <c r="G49" s="2">
        <v>34.3</v>
      </c>
      <c r="H49" s="7">
        <v>34.7</v>
      </c>
      <c r="I49" s="7">
        <v>29.6</v>
      </c>
      <c r="J49" s="7">
        <v>44.1</v>
      </c>
      <c r="K49" s="7">
        <v>45</v>
      </c>
      <c r="L49" s="7">
        <v>47.3</v>
      </c>
      <c r="M49" s="4">
        <v>55</v>
      </c>
      <c r="N49" s="4">
        <v>65.9</v>
      </c>
      <c r="O49" s="4">
        <v>65.8</v>
      </c>
      <c r="P49" s="4">
        <v>63.8</v>
      </c>
      <c r="Q49" s="4">
        <v>59.919</v>
      </c>
      <c r="R49" s="4">
        <v>52.97</v>
      </c>
      <c r="S49" s="1">
        <v>33.2</v>
      </c>
      <c r="T49" s="1">
        <v>36.3</v>
      </c>
      <c r="U49" s="1">
        <v>36.3</v>
      </c>
      <c r="V49" s="4">
        <v>42.5</v>
      </c>
      <c r="W49" s="4">
        <v>51.8</v>
      </c>
      <c r="X49" s="1">
        <v>53.5</v>
      </c>
      <c r="Y49" s="1">
        <v>46</v>
      </c>
      <c r="Z49" s="1">
        <v>74</v>
      </c>
      <c r="AA49" s="1">
        <v>74</v>
      </c>
      <c r="AB49" s="1">
        <v>81.7</v>
      </c>
      <c r="AC49" s="4">
        <v>95.9</v>
      </c>
      <c r="AD49" s="4">
        <v>129.7</v>
      </c>
      <c r="AE49" s="4">
        <v>116</v>
      </c>
      <c r="AF49" s="4">
        <v>111.132</v>
      </c>
      <c r="AG49" s="4">
        <v>101.285</v>
      </c>
      <c r="AH49" s="4">
        <v>104.304</v>
      </c>
      <c r="AI49" s="3">
        <f t="shared" si="22"/>
        <v>1418.8034188034192</v>
      </c>
      <c r="AJ49" s="3">
        <f t="shared" si="23"/>
        <v>1440.4761904761904</v>
      </c>
      <c r="AK49" s="3">
        <f t="shared" si="24"/>
        <v>1440.4761904761904</v>
      </c>
      <c r="AL49" s="3">
        <f t="shared" si="25"/>
        <v>1450.5119453924915</v>
      </c>
      <c r="AM49" s="3">
        <f t="shared" si="26"/>
        <v>1510.2040816326532</v>
      </c>
      <c r="AN49" s="3">
        <f t="shared" si="27"/>
        <v>1541.78674351585</v>
      </c>
      <c r="AO49" s="3">
        <f t="shared" si="28"/>
        <v>1554.054054054054</v>
      </c>
      <c r="AP49" s="3">
        <f t="shared" si="29"/>
        <v>1678.0045351473923</v>
      </c>
      <c r="AQ49" s="3">
        <f t="shared" si="30"/>
        <v>1644.4444444444443</v>
      </c>
      <c r="AR49" s="3">
        <f t="shared" si="31"/>
        <v>1727.2727272727275</v>
      </c>
      <c r="AS49" s="3">
        <f t="shared" si="32"/>
        <v>1743.6363636363637</v>
      </c>
      <c r="AT49" s="3">
        <f t="shared" si="33"/>
        <v>1968.1335356600907</v>
      </c>
      <c r="AU49" s="3">
        <f t="shared" si="34"/>
        <v>1762.917933130699</v>
      </c>
      <c r="AV49" s="3">
        <f t="shared" si="35"/>
        <v>1741.880877742947</v>
      </c>
      <c r="AW49" s="3">
        <f t="shared" si="36"/>
        <v>1690.365326524141</v>
      </c>
      <c r="AX49" s="3">
        <f t="shared" si="37"/>
        <v>1969.114593165943</v>
      </c>
    </row>
    <row r="50" spans="1:50" s="10" customFormat="1" ht="24.75" customHeight="1">
      <c r="A50" s="38"/>
      <c r="B50" s="7" t="s">
        <v>32</v>
      </c>
      <c r="C50" s="7">
        <f>C49+C48</f>
        <v>28.4</v>
      </c>
      <c r="D50" s="7">
        <f aca="true" t="shared" si="41" ref="D50:AH50">D49+D48</f>
        <v>29.5</v>
      </c>
      <c r="E50" s="7">
        <f t="shared" si="41"/>
        <v>28.099999999999998</v>
      </c>
      <c r="F50" s="7">
        <f t="shared" si="41"/>
        <v>34.1</v>
      </c>
      <c r="G50" s="7">
        <f t="shared" si="41"/>
        <v>36.3</v>
      </c>
      <c r="H50" s="7">
        <f t="shared" si="41"/>
        <v>36.900000000000006</v>
      </c>
      <c r="I50" s="7">
        <f t="shared" si="41"/>
        <v>31</v>
      </c>
      <c r="J50" s="7">
        <f t="shared" si="41"/>
        <v>45.9</v>
      </c>
      <c r="K50" s="7">
        <f t="shared" si="41"/>
        <v>46.6</v>
      </c>
      <c r="L50" s="7">
        <f t="shared" si="41"/>
        <v>48.8</v>
      </c>
      <c r="M50" s="7">
        <f t="shared" si="41"/>
        <v>57.4</v>
      </c>
      <c r="N50" s="7">
        <f t="shared" si="41"/>
        <v>69.2</v>
      </c>
      <c r="O50" s="7">
        <f t="shared" si="41"/>
        <v>68.2</v>
      </c>
      <c r="P50" s="7">
        <f t="shared" si="41"/>
        <v>65.858</v>
      </c>
      <c r="Q50" s="7">
        <f t="shared" si="41"/>
        <v>62.119</v>
      </c>
      <c r="R50" s="7">
        <f t="shared" si="41"/>
        <v>54.44</v>
      </c>
      <c r="S50" s="7">
        <f t="shared" si="41"/>
        <v>36.400000000000006</v>
      </c>
      <c r="T50" s="7">
        <f t="shared" si="41"/>
        <v>38.699999999999996</v>
      </c>
      <c r="U50" s="7">
        <f t="shared" si="41"/>
        <v>37.9</v>
      </c>
      <c r="V50" s="7">
        <f t="shared" si="41"/>
        <v>45.8</v>
      </c>
      <c r="W50" s="7">
        <f t="shared" si="41"/>
        <v>53.4</v>
      </c>
      <c r="X50" s="7">
        <f t="shared" si="41"/>
        <v>55.7</v>
      </c>
      <c r="Y50" s="7">
        <f t="shared" si="41"/>
        <v>47.3</v>
      </c>
      <c r="Z50" s="7">
        <f t="shared" si="41"/>
        <v>75.8</v>
      </c>
      <c r="AA50" s="7">
        <f t="shared" si="41"/>
        <v>75.5</v>
      </c>
      <c r="AB50" s="7">
        <f t="shared" si="41"/>
        <v>83.10000000000001</v>
      </c>
      <c r="AC50" s="7">
        <f t="shared" si="41"/>
        <v>98.30000000000001</v>
      </c>
      <c r="AD50" s="7">
        <f t="shared" si="41"/>
        <v>132.7</v>
      </c>
      <c r="AE50" s="7">
        <f t="shared" si="41"/>
        <v>118.3</v>
      </c>
      <c r="AF50" s="7">
        <f t="shared" si="41"/>
        <v>113.018</v>
      </c>
      <c r="AG50" s="7">
        <f t="shared" si="41"/>
        <v>103.17099999999999</v>
      </c>
      <c r="AH50" s="7">
        <f t="shared" si="41"/>
        <v>105.574</v>
      </c>
      <c r="AI50" s="3">
        <f t="shared" si="22"/>
        <v>1281.6901408450708</v>
      </c>
      <c r="AJ50" s="3">
        <f t="shared" si="23"/>
        <v>1311.8644067796608</v>
      </c>
      <c r="AK50" s="3">
        <f t="shared" si="24"/>
        <v>1348.7544483985764</v>
      </c>
      <c r="AL50" s="3">
        <f t="shared" si="25"/>
        <v>1343.1085043988269</v>
      </c>
      <c r="AM50" s="3">
        <f t="shared" si="26"/>
        <v>1471.0743801652893</v>
      </c>
      <c r="AN50" s="3">
        <f t="shared" si="27"/>
        <v>1509.4850948509484</v>
      </c>
      <c r="AO50" s="3">
        <f t="shared" si="28"/>
        <v>1525.8064516129032</v>
      </c>
      <c r="AP50" s="3">
        <f t="shared" si="29"/>
        <v>1651.4161220043572</v>
      </c>
      <c r="AQ50" s="3">
        <f t="shared" si="30"/>
        <v>1620.1716738197424</v>
      </c>
      <c r="AR50" s="3">
        <f t="shared" si="31"/>
        <v>1702.8688524590168</v>
      </c>
      <c r="AS50" s="3">
        <f t="shared" si="32"/>
        <v>1712.5435540069689</v>
      </c>
      <c r="AT50" s="3">
        <f t="shared" si="33"/>
        <v>1917.630057803468</v>
      </c>
      <c r="AU50" s="3">
        <f t="shared" si="34"/>
        <v>1734.6041055718474</v>
      </c>
      <c r="AV50" s="3">
        <f t="shared" si="35"/>
        <v>1716.0861246925201</v>
      </c>
      <c r="AW50" s="3">
        <f t="shared" si="36"/>
        <v>1660.8606062557349</v>
      </c>
      <c r="AX50" s="3">
        <f t="shared" si="37"/>
        <v>1939.2725936811169</v>
      </c>
    </row>
    <row r="51" spans="1:50" s="10" customFormat="1" ht="24.75" customHeight="1">
      <c r="A51" s="7" t="s">
        <v>30</v>
      </c>
      <c r="B51" s="7" t="s">
        <v>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0.02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v>0.02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10" customFormat="1" ht="24.75" customHeight="1">
      <c r="A52" s="45" t="s">
        <v>33</v>
      </c>
      <c r="B52" s="7" t="s">
        <v>1</v>
      </c>
      <c r="C52" s="7">
        <v>2</v>
      </c>
      <c r="D52" s="7">
        <v>1.5</v>
      </c>
      <c r="E52" s="7">
        <v>1</v>
      </c>
      <c r="F52" s="7">
        <v>0.9</v>
      </c>
      <c r="G52" s="2">
        <v>1.2</v>
      </c>
      <c r="H52" s="2">
        <v>1.2</v>
      </c>
      <c r="I52" s="7">
        <v>1.3</v>
      </c>
      <c r="J52" s="7">
        <v>1.3</v>
      </c>
      <c r="K52" s="7">
        <v>1.6</v>
      </c>
      <c r="L52" s="7">
        <v>1.6</v>
      </c>
      <c r="M52" s="4">
        <v>1.6</v>
      </c>
      <c r="N52" s="4">
        <v>0.8</v>
      </c>
      <c r="O52" s="4">
        <v>0.7</v>
      </c>
      <c r="P52" s="4">
        <v>0.438</v>
      </c>
      <c r="Q52" s="4">
        <v>0.416</v>
      </c>
      <c r="R52" s="4">
        <v>0.298</v>
      </c>
      <c r="S52" s="1">
        <v>2.3</v>
      </c>
      <c r="T52" s="1">
        <v>2.2</v>
      </c>
      <c r="U52" s="4">
        <v>2.1</v>
      </c>
      <c r="V52" s="1">
        <v>2.5</v>
      </c>
      <c r="W52" s="1">
        <v>2.2</v>
      </c>
      <c r="X52" s="4">
        <v>1.9</v>
      </c>
      <c r="Y52" s="1">
        <v>2</v>
      </c>
      <c r="Z52" s="1">
        <v>2.5</v>
      </c>
      <c r="AA52" s="1">
        <v>3.2</v>
      </c>
      <c r="AB52" s="1">
        <v>3.1</v>
      </c>
      <c r="AC52" s="4">
        <v>3.1</v>
      </c>
      <c r="AD52" s="4">
        <v>1.5</v>
      </c>
      <c r="AE52" s="4">
        <v>1.6</v>
      </c>
      <c r="AF52" s="4">
        <v>0.921</v>
      </c>
      <c r="AG52" s="4">
        <v>0.816</v>
      </c>
      <c r="AH52" s="4">
        <v>0.419</v>
      </c>
      <c r="AI52" s="3">
        <f t="shared" si="22"/>
        <v>1150</v>
      </c>
      <c r="AJ52" s="3">
        <f t="shared" si="23"/>
        <v>1466.6666666666667</v>
      </c>
      <c r="AK52" s="3">
        <f t="shared" si="24"/>
        <v>2100</v>
      </c>
      <c r="AL52" s="3">
        <f t="shared" si="25"/>
        <v>2777.777777777778</v>
      </c>
      <c r="AM52" s="3">
        <f t="shared" si="26"/>
        <v>1833.3333333333335</v>
      </c>
      <c r="AN52" s="3">
        <f t="shared" si="27"/>
        <v>1583.3333333333333</v>
      </c>
      <c r="AO52" s="3">
        <f t="shared" si="28"/>
        <v>1538.4615384615383</v>
      </c>
      <c r="AP52" s="3">
        <f t="shared" si="29"/>
        <v>1923.0769230769229</v>
      </c>
      <c r="AQ52" s="3">
        <f t="shared" si="30"/>
        <v>2000</v>
      </c>
      <c r="AR52" s="3">
        <f t="shared" si="31"/>
        <v>1937.5</v>
      </c>
      <c r="AS52" s="3">
        <f t="shared" si="32"/>
        <v>1937.5</v>
      </c>
      <c r="AT52" s="3">
        <f t="shared" si="33"/>
        <v>1875</v>
      </c>
      <c r="AU52" s="3">
        <f t="shared" si="34"/>
        <v>2285.7142857142862</v>
      </c>
      <c r="AV52" s="3">
        <f t="shared" si="35"/>
        <v>2102.7397260273974</v>
      </c>
      <c r="AW52" s="3">
        <f t="shared" si="36"/>
        <v>1961.5384615384614</v>
      </c>
      <c r="AX52" s="3"/>
    </row>
    <row r="53" spans="1:50" s="10" customFormat="1" ht="24.75" customHeight="1">
      <c r="A53" s="46"/>
      <c r="B53" s="7" t="s">
        <v>31</v>
      </c>
      <c r="C53" s="7"/>
      <c r="D53" s="7"/>
      <c r="E53" s="7"/>
      <c r="F53" s="7"/>
      <c r="G53" s="2"/>
      <c r="H53" s="2"/>
      <c r="I53" s="7"/>
      <c r="J53" s="7"/>
      <c r="K53" s="7"/>
      <c r="L53" s="7"/>
      <c r="M53" s="4"/>
      <c r="N53" s="4"/>
      <c r="O53" s="4"/>
      <c r="P53" s="4"/>
      <c r="Q53" s="4"/>
      <c r="R53" s="4">
        <v>0.021</v>
      </c>
      <c r="S53" s="1"/>
      <c r="T53" s="1"/>
      <c r="U53" s="4"/>
      <c r="V53" s="1"/>
      <c r="W53" s="1"/>
      <c r="X53" s="4"/>
      <c r="Y53" s="1"/>
      <c r="Z53" s="1"/>
      <c r="AA53" s="1"/>
      <c r="AB53" s="1"/>
      <c r="AC53" s="4"/>
      <c r="AD53" s="4"/>
      <c r="AE53" s="4"/>
      <c r="AF53" s="4"/>
      <c r="AG53" s="4"/>
      <c r="AH53" s="4">
        <v>0.038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10" customFormat="1" ht="24.75" customHeight="1">
      <c r="A54" s="47"/>
      <c r="B54" s="7" t="s">
        <v>32</v>
      </c>
      <c r="C54" s="7"/>
      <c r="D54" s="7"/>
      <c r="E54" s="7"/>
      <c r="F54" s="7"/>
      <c r="G54" s="2"/>
      <c r="H54" s="2"/>
      <c r="I54" s="7"/>
      <c r="J54" s="7"/>
      <c r="K54" s="7"/>
      <c r="L54" s="7"/>
      <c r="M54" s="4"/>
      <c r="N54" s="4"/>
      <c r="O54" s="4"/>
      <c r="P54" s="4"/>
      <c r="Q54" s="4"/>
      <c r="R54" s="7">
        <f>R53+R52</f>
        <v>0.319</v>
      </c>
      <c r="S54" s="1"/>
      <c r="T54" s="1"/>
      <c r="U54" s="4"/>
      <c r="V54" s="1"/>
      <c r="W54" s="1"/>
      <c r="X54" s="4"/>
      <c r="Y54" s="1"/>
      <c r="Z54" s="1"/>
      <c r="AA54" s="1"/>
      <c r="AB54" s="1"/>
      <c r="AC54" s="4"/>
      <c r="AD54" s="4"/>
      <c r="AE54" s="4"/>
      <c r="AF54" s="4"/>
      <c r="AG54" s="4"/>
      <c r="AH54" s="7">
        <f>AH53+AH52</f>
        <v>0.45699999999999996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s="10" customFormat="1" ht="24.75" customHeight="1" hidden="1">
      <c r="A55" s="42" t="s">
        <v>55</v>
      </c>
      <c r="B55" s="7" t="s">
        <v>1</v>
      </c>
      <c r="C55" s="7"/>
      <c r="D55" s="7"/>
      <c r="E55" s="7"/>
      <c r="F55" s="7"/>
      <c r="G55" s="2"/>
      <c r="H55" s="2"/>
      <c r="I55" s="7"/>
      <c r="J55" s="7"/>
      <c r="K55" s="7"/>
      <c r="L55" s="7"/>
      <c r="M55" s="4"/>
      <c r="N55" s="4"/>
      <c r="O55" s="4"/>
      <c r="P55" s="4"/>
      <c r="Q55" s="4"/>
      <c r="R55" s="4"/>
      <c r="S55" s="1"/>
      <c r="T55" s="1"/>
      <c r="U55" s="4"/>
      <c r="V55" s="1"/>
      <c r="W55" s="1"/>
      <c r="X55" s="4"/>
      <c r="Y55" s="1"/>
      <c r="Z55" s="1"/>
      <c r="AA55" s="1"/>
      <c r="AB55" s="1"/>
      <c r="AC55" s="4"/>
      <c r="AD55" s="4"/>
      <c r="AE55" s="4"/>
      <c r="AF55" s="4"/>
      <c r="AG55" s="4"/>
      <c r="AH55" s="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 t="e">
        <f t="shared" si="37"/>
        <v>#DIV/0!</v>
      </c>
    </row>
    <row r="56" spans="1:50" s="10" customFormat="1" ht="24.75" customHeight="1" hidden="1">
      <c r="A56" s="43"/>
      <c r="B56" s="7" t="s">
        <v>31</v>
      </c>
      <c r="C56" s="7"/>
      <c r="D56" s="7"/>
      <c r="E56" s="7"/>
      <c r="F56" s="7"/>
      <c r="G56" s="2"/>
      <c r="H56" s="2"/>
      <c r="I56" s="7"/>
      <c r="J56" s="7"/>
      <c r="K56" s="7"/>
      <c r="L56" s="7"/>
      <c r="M56" s="4"/>
      <c r="N56" s="4"/>
      <c r="O56" s="4"/>
      <c r="P56" s="4"/>
      <c r="Q56" s="4"/>
      <c r="R56" s="4"/>
      <c r="S56" s="1"/>
      <c r="T56" s="1"/>
      <c r="U56" s="4"/>
      <c r="V56" s="1"/>
      <c r="W56" s="1"/>
      <c r="X56" s="4"/>
      <c r="Y56" s="1"/>
      <c r="Z56" s="1"/>
      <c r="AA56" s="1"/>
      <c r="AB56" s="1"/>
      <c r="AC56" s="4"/>
      <c r="AD56" s="4"/>
      <c r="AE56" s="4"/>
      <c r="AF56" s="4"/>
      <c r="AG56" s="4"/>
      <c r="AH56" s="4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 t="e">
        <f t="shared" si="37"/>
        <v>#DIV/0!</v>
      </c>
    </row>
    <row r="57" spans="1:50" s="10" customFormat="1" ht="24.75" customHeight="1" hidden="1">
      <c r="A57" s="44"/>
      <c r="B57" s="7" t="s">
        <v>32</v>
      </c>
      <c r="C57" s="7"/>
      <c r="D57" s="7"/>
      <c r="E57" s="7"/>
      <c r="F57" s="7"/>
      <c r="G57" s="2"/>
      <c r="H57" s="2"/>
      <c r="I57" s="7"/>
      <c r="J57" s="7"/>
      <c r="K57" s="7"/>
      <c r="L57" s="7"/>
      <c r="M57" s="4"/>
      <c r="N57" s="4"/>
      <c r="O57" s="4"/>
      <c r="P57" s="4"/>
      <c r="Q57" s="4"/>
      <c r="R57" s="4"/>
      <c r="S57" s="1"/>
      <c r="T57" s="1"/>
      <c r="U57" s="4"/>
      <c r="V57" s="1"/>
      <c r="W57" s="1"/>
      <c r="X57" s="4"/>
      <c r="Y57" s="1"/>
      <c r="Z57" s="1"/>
      <c r="AA57" s="1"/>
      <c r="AB57" s="1"/>
      <c r="AC57" s="4"/>
      <c r="AD57" s="4"/>
      <c r="AE57" s="4"/>
      <c r="AF57" s="4"/>
      <c r="AG57" s="4"/>
      <c r="AH57" s="4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 t="e">
        <f t="shared" si="37"/>
        <v>#DIV/0!</v>
      </c>
    </row>
    <row r="58" spans="1:50" s="10" customFormat="1" ht="24.75" customHeight="1">
      <c r="A58" s="37" t="s">
        <v>20</v>
      </c>
      <c r="B58" s="7" t="s">
        <v>1</v>
      </c>
      <c r="C58" s="7">
        <f aca="true" t="shared" si="42" ref="C58:Q58">C55+C52+C48+C47+C46+C43+C40+C37+C36+C33+C31+C30+C27+C26+C23+C20+C19+C17+C16+C13+C10+C9+C8+C7+C4</f>
        <v>6456.8</v>
      </c>
      <c r="D58" s="7">
        <f t="shared" si="42"/>
        <v>6064.9</v>
      </c>
      <c r="E58" s="7">
        <f t="shared" si="42"/>
        <v>5886.2</v>
      </c>
      <c r="F58" s="7">
        <f t="shared" si="42"/>
        <v>5808.8</v>
      </c>
      <c r="G58" s="7">
        <f t="shared" si="42"/>
        <v>5705.200000000001</v>
      </c>
      <c r="H58" s="7">
        <f t="shared" si="42"/>
        <v>5461.002238323199</v>
      </c>
      <c r="I58" s="7">
        <f t="shared" si="42"/>
        <v>5272.4</v>
      </c>
      <c r="J58" s="7">
        <f t="shared" si="42"/>
        <v>5196.200000000001</v>
      </c>
      <c r="K58" s="7">
        <f t="shared" si="42"/>
        <v>5786.299999999999</v>
      </c>
      <c r="L58" s="7">
        <f t="shared" si="42"/>
        <v>5739.7</v>
      </c>
      <c r="M58" s="7">
        <f t="shared" si="42"/>
        <v>4780.299999999999</v>
      </c>
      <c r="N58" s="7">
        <f t="shared" si="42"/>
        <v>5312.1</v>
      </c>
      <c r="O58" s="7">
        <f t="shared" si="42"/>
        <v>5285.799999999999</v>
      </c>
      <c r="P58" s="7">
        <f t="shared" si="42"/>
        <v>4616.002</v>
      </c>
      <c r="Q58" s="7">
        <f t="shared" si="42"/>
        <v>4977.4259999999995</v>
      </c>
      <c r="R58" s="7">
        <f>R55+R52+R51+R48+R47+R46+R43+R40+R37+R36+R33+R31+R30+R27+R26+R23+R20+R19+R18+R17+R16+R13+R10+R9+R8+R7+R4</f>
        <v>4316.068387096775</v>
      </c>
      <c r="S58" s="7">
        <f aca="true" t="shared" si="43" ref="S58:AG58">S55+S52+S48+S47+S46+S43+S40+S37+S36+S33+S31+S30+S27+S26+S23+S20+S19+S17+S16+S13+S10+S9+S8+S7+S4</f>
        <v>6202.58</v>
      </c>
      <c r="T58" s="7">
        <f t="shared" si="43"/>
        <v>5900.4</v>
      </c>
      <c r="U58" s="7">
        <f t="shared" si="43"/>
        <v>6910</v>
      </c>
      <c r="V58" s="7">
        <f t="shared" si="43"/>
        <v>3799.9999999999995</v>
      </c>
      <c r="W58" s="7">
        <f t="shared" si="43"/>
        <v>4909.999999999999</v>
      </c>
      <c r="X58" s="7">
        <f t="shared" si="43"/>
        <v>5622.251463744183</v>
      </c>
      <c r="Y58" s="7">
        <f t="shared" si="43"/>
        <v>3094.7999999999997</v>
      </c>
      <c r="Z58" s="7">
        <f t="shared" si="43"/>
        <v>6859.5</v>
      </c>
      <c r="AA58" s="7">
        <f t="shared" si="43"/>
        <v>5262.1</v>
      </c>
      <c r="AB58" s="7">
        <f t="shared" si="43"/>
        <v>6297.9</v>
      </c>
      <c r="AC58" s="7">
        <f t="shared" si="43"/>
        <v>3294.2</v>
      </c>
      <c r="AD58" s="7">
        <f t="shared" si="43"/>
        <v>7362.400000000001</v>
      </c>
      <c r="AE58" s="7">
        <f t="shared" si="43"/>
        <v>5617.099999999999</v>
      </c>
      <c r="AF58" s="7">
        <f t="shared" si="43"/>
        <v>3852.216</v>
      </c>
      <c r="AG58" s="7">
        <f t="shared" si="43"/>
        <v>6642.766999999999</v>
      </c>
      <c r="AH58" s="7">
        <f>AH55+AH52+AH51+AH48+AH47+AH46+AH43+AH40+AH37+AH36+AH33+AH31+AH30+AH27+AH26+AH23+AH20+AH19+AH17+AH16+AH13+AH10+AH9+AH8+AH7+AH4</f>
        <v>5126.915</v>
      </c>
      <c r="AI58" s="3">
        <f t="shared" si="22"/>
        <v>960.6275554454219</v>
      </c>
      <c r="AJ58" s="3">
        <f t="shared" si="23"/>
        <v>972.8767168461145</v>
      </c>
      <c r="AK58" s="3">
        <f t="shared" si="24"/>
        <v>1173.9322483096055</v>
      </c>
      <c r="AL58" s="3">
        <f t="shared" si="25"/>
        <v>654.1798650323645</v>
      </c>
      <c r="AM58" s="3">
        <f t="shared" si="26"/>
        <v>860.6183832293344</v>
      </c>
      <c r="AN58" s="3">
        <f t="shared" si="27"/>
        <v>1029.5274051142846</v>
      </c>
      <c r="AO58" s="3">
        <f t="shared" si="28"/>
        <v>586.9812609058494</v>
      </c>
      <c r="AP58" s="3">
        <f t="shared" si="29"/>
        <v>1320.099303337054</v>
      </c>
      <c r="AQ58" s="3">
        <f t="shared" si="30"/>
        <v>909.4067020375717</v>
      </c>
      <c r="AR58" s="3">
        <f t="shared" si="31"/>
        <v>1097.2524696412704</v>
      </c>
      <c r="AS58" s="3">
        <f t="shared" si="32"/>
        <v>689.1199297115245</v>
      </c>
      <c r="AT58" s="3">
        <f t="shared" si="33"/>
        <v>1385.967884640726</v>
      </c>
      <c r="AU58" s="3">
        <f t="shared" si="34"/>
        <v>1062.6773619887247</v>
      </c>
      <c r="AV58" s="3">
        <f t="shared" si="35"/>
        <v>834.5351670124925</v>
      </c>
      <c r="AW58" s="3">
        <f t="shared" si="36"/>
        <v>1334.578756168349</v>
      </c>
      <c r="AX58" s="3">
        <f t="shared" si="37"/>
        <v>1187.8669520917033</v>
      </c>
    </row>
    <row r="59" spans="1:50" s="10" customFormat="1" ht="24.75" customHeight="1">
      <c r="A59" s="38"/>
      <c r="B59" s="7" t="s">
        <v>31</v>
      </c>
      <c r="C59" s="7">
        <f aca="true" t="shared" si="44" ref="C59:Q59">C56+C49+C44+C41+C34+C28+C21+C14+C11+C5</f>
        <v>1138.6</v>
      </c>
      <c r="D59" s="7">
        <f t="shared" si="44"/>
        <v>1023.3000000000001</v>
      </c>
      <c r="E59" s="7">
        <f t="shared" si="44"/>
        <v>1509.8000000000002</v>
      </c>
      <c r="F59" s="7">
        <f t="shared" si="44"/>
        <v>1058.5</v>
      </c>
      <c r="G59" s="7">
        <f t="shared" si="44"/>
        <v>853.4</v>
      </c>
      <c r="H59" s="7">
        <f t="shared" si="44"/>
        <v>777.0977616768017</v>
      </c>
      <c r="I59" s="7">
        <f t="shared" si="44"/>
        <v>663.1</v>
      </c>
      <c r="J59" s="7">
        <f t="shared" si="44"/>
        <v>790.8000000000001</v>
      </c>
      <c r="K59" s="7">
        <f t="shared" si="44"/>
        <v>854.1</v>
      </c>
      <c r="L59" s="7">
        <f t="shared" si="44"/>
        <v>996.3</v>
      </c>
      <c r="M59" s="7">
        <f t="shared" si="44"/>
        <v>834.8000000000001</v>
      </c>
      <c r="N59" s="7">
        <f t="shared" si="44"/>
        <v>979.9000000000001</v>
      </c>
      <c r="O59" s="7">
        <f t="shared" si="44"/>
        <v>879.1000000000001</v>
      </c>
      <c r="P59" s="7">
        <f t="shared" si="44"/>
        <v>861.5</v>
      </c>
      <c r="Q59" s="7">
        <f t="shared" si="44"/>
        <v>878.7189999999999</v>
      </c>
      <c r="R59" s="7">
        <f>R56+R53+R49+R44+R41+R38+R34+R28+R24+R21+R14+R11+R5</f>
        <v>947.6510000000001</v>
      </c>
      <c r="S59" s="7">
        <f aca="true" t="shared" si="45" ref="S59:AG59">S56+S49+S44+S41+S34+S28+S21+S14+S11+S5</f>
        <v>1386.83</v>
      </c>
      <c r="T59" s="7">
        <f t="shared" si="45"/>
        <v>1470</v>
      </c>
      <c r="U59" s="7">
        <f t="shared" si="45"/>
        <v>2070</v>
      </c>
      <c r="V59" s="7">
        <f t="shared" si="45"/>
        <v>1450</v>
      </c>
      <c r="W59" s="7">
        <f t="shared" si="45"/>
        <v>1500</v>
      </c>
      <c r="X59" s="7">
        <f t="shared" si="45"/>
        <v>1405.2485362558177</v>
      </c>
      <c r="Y59" s="7">
        <f t="shared" si="45"/>
        <v>1026.3000000000002</v>
      </c>
      <c r="Z59" s="7">
        <f t="shared" si="45"/>
        <v>1267</v>
      </c>
      <c r="AA59" s="7">
        <f t="shared" si="45"/>
        <v>1512.3</v>
      </c>
      <c r="AB59" s="7">
        <f t="shared" si="45"/>
        <v>1695.4</v>
      </c>
      <c r="AC59" s="7">
        <f t="shared" si="45"/>
        <v>1569.3</v>
      </c>
      <c r="AD59" s="7">
        <f t="shared" si="45"/>
        <v>1820.1</v>
      </c>
      <c r="AE59" s="7">
        <f t="shared" si="45"/>
        <v>1551</v>
      </c>
      <c r="AF59" s="7">
        <f t="shared" si="45"/>
        <v>1576.277</v>
      </c>
      <c r="AG59" s="7">
        <f t="shared" si="45"/>
        <v>1622.015</v>
      </c>
      <c r="AH59" s="7">
        <f>AH56+AH53+AH49+AH44+AH41+AH38+AH34+AH28+AH24+AH21+AH14+AH11+AH5</f>
        <v>1836.8020000000001</v>
      </c>
      <c r="AI59" s="3">
        <f t="shared" si="22"/>
        <v>1218.0133497277359</v>
      </c>
      <c r="AJ59" s="3">
        <f t="shared" si="23"/>
        <v>1436.5288771621226</v>
      </c>
      <c r="AK59" s="3">
        <f t="shared" si="24"/>
        <v>1371.042522188369</v>
      </c>
      <c r="AL59" s="3">
        <f t="shared" si="25"/>
        <v>1369.86301369863</v>
      </c>
      <c r="AM59" s="3">
        <f t="shared" si="26"/>
        <v>1757.6751816264355</v>
      </c>
      <c r="AN59" s="3">
        <f t="shared" si="27"/>
        <v>1808.3291518220415</v>
      </c>
      <c r="AO59" s="3">
        <f t="shared" si="28"/>
        <v>1547.7303574121552</v>
      </c>
      <c r="AP59" s="3">
        <f t="shared" si="29"/>
        <v>1602.1750126454222</v>
      </c>
      <c r="AQ59" s="3">
        <f t="shared" si="30"/>
        <v>1770.6357569371266</v>
      </c>
      <c r="AR59" s="3">
        <f t="shared" si="31"/>
        <v>1701.6962762220217</v>
      </c>
      <c r="AS59" s="3">
        <f t="shared" si="32"/>
        <v>1879.8514614278868</v>
      </c>
      <c r="AT59" s="3">
        <f t="shared" si="33"/>
        <v>1857.4344320849063</v>
      </c>
      <c r="AU59" s="3">
        <f t="shared" si="34"/>
        <v>1764.3044022295526</v>
      </c>
      <c r="AV59" s="3">
        <f t="shared" si="35"/>
        <v>1829.688914683691</v>
      </c>
      <c r="AW59" s="3">
        <f t="shared" si="36"/>
        <v>1845.8858861592844</v>
      </c>
      <c r="AX59" s="3">
        <f t="shared" si="37"/>
        <v>1938.2684131605413</v>
      </c>
    </row>
    <row r="60" spans="1:50" s="10" customFormat="1" ht="24.75" customHeight="1">
      <c r="A60" s="38"/>
      <c r="B60" s="7" t="s">
        <v>32</v>
      </c>
      <c r="C60" s="7">
        <f>C59+C58</f>
        <v>7595.4</v>
      </c>
      <c r="D60" s="7">
        <f>D59+D58</f>
        <v>7088.2</v>
      </c>
      <c r="E60" s="7">
        <f aca="true" t="shared" si="46" ref="E60:AG60">E59+E58</f>
        <v>7396</v>
      </c>
      <c r="F60" s="7">
        <f t="shared" si="46"/>
        <v>6867.3</v>
      </c>
      <c r="G60" s="7">
        <f t="shared" si="46"/>
        <v>6558.6</v>
      </c>
      <c r="H60" s="7">
        <f t="shared" si="46"/>
        <v>6238.1</v>
      </c>
      <c r="I60" s="7">
        <f t="shared" si="46"/>
        <v>5935.5</v>
      </c>
      <c r="J60" s="7">
        <f t="shared" si="46"/>
        <v>5987.000000000001</v>
      </c>
      <c r="K60" s="7">
        <f t="shared" si="46"/>
        <v>6640.4</v>
      </c>
      <c r="L60" s="7">
        <f t="shared" si="46"/>
        <v>6736</v>
      </c>
      <c r="M60" s="7">
        <f t="shared" si="46"/>
        <v>5615.099999999999</v>
      </c>
      <c r="N60" s="7">
        <f t="shared" si="46"/>
        <v>6292</v>
      </c>
      <c r="O60" s="7">
        <f t="shared" si="46"/>
        <v>6164.9</v>
      </c>
      <c r="P60" s="7">
        <f t="shared" si="46"/>
        <v>5477.502</v>
      </c>
      <c r="Q60" s="7">
        <f t="shared" si="46"/>
        <v>5856.1449999999995</v>
      </c>
      <c r="R60" s="7">
        <f>R59+R58</f>
        <v>5263.719387096775</v>
      </c>
      <c r="S60" s="7">
        <f t="shared" si="46"/>
        <v>7589.41</v>
      </c>
      <c r="T60" s="7">
        <f t="shared" si="46"/>
        <v>7370.4</v>
      </c>
      <c r="U60" s="7">
        <f t="shared" si="46"/>
        <v>8980</v>
      </c>
      <c r="V60" s="7">
        <f t="shared" si="46"/>
        <v>5250</v>
      </c>
      <c r="W60" s="7">
        <f t="shared" si="46"/>
        <v>6409.999999999999</v>
      </c>
      <c r="X60" s="7">
        <f t="shared" si="46"/>
        <v>7027.5</v>
      </c>
      <c r="Y60" s="7">
        <f t="shared" si="46"/>
        <v>4121.1</v>
      </c>
      <c r="Z60" s="7">
        <f t="shared" si="46"/>
        <v>8126.5</v>
      </c>
      <c r="AA60" s="7">
        <f t="shared" si="46"/>
        <v>6774.400000000001</v>
      </c>
      <c r="AB60" s="7">
        <f t="shared" si="46"/>
        <v>7993.299999999999</v>
      </c>
      <c r="AC60" s="7">
        <f t="shared" si="46"/>
        <v>4863.5</v>
      </c>
      <c r="AD60" s="7">
        <f t="shared" si="46"/>
        <v>9182.5</v>
      </c>
      <c r="AE60" s="7">
        <f t="shared" si="46"/>
        <v>7168.099999999999</v>
      </c>
      <c r="AF60" s="7">
        <f t="shared" si="46"/>
        <v>5428.493</v>
      </c>
      <c r="AG60" s="7">
        <f t="shared" si="46"/>
        <v>8264.782</v>
      </c>
      <c r="AH60" s="7">
        <f>AH59+AH58</f>
        <v>6963.717000000001</v>
      </c>
      <c r="AI60" s="3">
        <f t="shared" si="22"/>
        <v>999.2113647734155</v>
      </c>
      <c r="AJ60" s="3">
        <f t="shared" si="23"/>
        <v>1039.8126463700235</v>
      </c>
      <c r="AK60" s="3">
        <f t="shared" si="24"/>
        <v>1214.1698215251486</v>
      </c>
      <c r="AL60" s="3">
        <f t="shared" si="25"/>
        <v>764.492595343148</v>
      </c>
      <c r="AM60" s="3">
        <f t="shared" si="26"/>
        <v>977.3427255816788</v>
      </c>
      <c r="AN60" s="3">
        <f t="shared" si="27"/>
        <v>1126.5449415687467</v>
      </c>
      <c r="AO60" s="3">
        <f t="shared" si="28"/>
        <v>694.3138741470813</v>
      </c>
      <c r="AP60" s="3">
        <f t="shared" si="29"/>
        <v>1357.3576081509937</v>
      </c>
      <c r="AQ60" s="3">
        <f t="shared" si="30"/>
        <v>1020.1795072585991</v>
      </c>
      <c r="AR60" s="3">
        <f t="shared" si="31"/>
        <v>1186.6538004750594</v>
      </c>
      <c r="AS60" s="3">
        <f t="shared" si="32"/>
        <v>866.1466403091664</v>
      </c>
      <c r="AT60" s="3">
        <f t="shared" si="33"/>
        <v>1459.3928798474253</v>
      </c>
      <c r="AU60" s="3">
        <f t="shared" si="34"/>
        <v>1162.7277003682134</v>
      </c>
      <c r="AV60" s="3">
        <f t="shared" si="35"/>
        <v>991.0526732806305</v>
      </c>
      <c r="AW60" s="3">
        <f t="shared" si="36"/>
        <v>1411.3007789253852</v>
      </c>
      <c r="AX60" s="3">
        <f t="shared" si="37"/>
        <v>1322.9650913896583</v>
      </c>
    </row>
    <row r="61" spans="1:49" s="10" customFormat="1" ht="18" customHeight="1">
      <c r="A61" s="5"/>
      <c r="B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U61" s="5"/>
      <c r="V61" s="5"/>
      <c r="W61" s="5"/>
      <c r="X61" s="17">
        <v>3</v>
      </c>
      <c r="Y61" s="17">
        <v>3</v>
      </c>
      <c r="Z61" s="5"/>
      <c r="AA61" s="5"/>
      <c r="AB61" s="17">
        <v>3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O61" s="5"/>
      <c r="AP61" s="5"/>
      <c r="AR61" s="5"/>
      <c r="AS61" s="5"/>
      <c r="AT61" s="5"/>
      <c r="AW61" s="23" t="s">
        <v>54</v>
      </c>
    </row>
    <row r="62" spans="1:49" s="10" customFormat="1" ht="16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21"/>
      <c r="N62" s="21"/>
      <c r="O62" s="21"/>
      <c r="P62" s="21"/>
      <c r="Q62" s="21"/>
      <c r="R62" s="21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4" ht="16.5">
      <c r="R64" s="33">
        <v>5263.719387096775</v>
      </c>
    </row>
    <row r="67" spans="18:31" ht="16.5">
      <c r="R67" s="35">
        <v>4316.068387096775</v>
      </c>
      <c r="S67" s="34">
        <v>4316.068387096775</v>
      </c>
      <c r="T67" s="34">
        <v>4316.068387096775</v>
      </c>
      <c r="AD67" s="33">
        <v>4316.068387096775</v>
      </c>
      <c r="AE67" s="36">
        <f>R67-AD67</f>
        <v>0</v>
      </c>
    </row>
    <row r="68" spans="18:31" ht="16.5">
      <c r="R68" s="36">
        <v>947.6510000000001</v>
      </c>
      <c r="S68" s="5">
        <v>947.6510000000001</v>
      </c>
      <c r="T68" s="5">
        <v>947.6510000000001</v>
      </c>
      <c r="AD68" s="33">
        <v>947.6510000000001</v>
      </c>
      <c r="AE68" s="36">
        <f>R68-AD68</f>
        <v>0</v>
      </c>
    </row>
    <row r="69" spans="18:31" ht="16.5">
      <c r="R69" s="36">
        <v>5263.731</v>
      </c>
      <c r="S69" s="5">
        <v>5263.731</v>
      </c>
      <c r="T69" s="5">
        <v>5263.731</v>
      </c>
      <c r="AD69" s="33">
        <v>5263.719387096775</v>
      </c>
      <c r="AE69" s="36">
        <f>R69-AD69</f>
        <v>0.011612903224886395</v>
      </c>
    </row>
  </sheetData>
  <sheetProtection/>
  <mergeCells count="20">
    <mergeCell ref="A55:A57"/>
    <mergeCell ref="A37:A39"/>
    <mergeCell ref="A23:A25"/>
    <mergeCell ref="A52:A54"/>
    <mergeCell ref="AI2:AX2"/>
    <mergeCell ref="A1:AX1"/>
    <mergeCell ref="A10:A12"/>
    <mergeCell ref="A13:A15"/>
    <mergeCell ref="C2:R2"/>
    <mergeCell ref="S2:AH2"/>
    <mergeCell ref="A58:A60"/>
    <mergeCell ref="B2:B3"/>
    <mergeCell ref="A20:A22"/>
    <mergeCell ref="A27:A29"/>
    <mergeCell ref="A33:A35"/>
    <mergeCell ref="A2:A3"/>
    <mergeCell ref="A40:A42"/>
    <mergeCell ref="A4:A6"/>
    <mergeCell ref="A43:A45"/>
    <mergeCell ref="A48:A50"/>
  </mergeCells>
  <printOptions horizontalCentered="1"/>
  <pageMargins left="0.2362204724409449" right="0.2362204724409449" top="0.7480314960629921" bottom="0" header="0.5118110236220472" footer="0.5118110236220472"/>
  <pageSetup horizontalDpi="600" verticalDpi="600" orientation="landscape" paperSize="9" scale="65" r:id="rId1"/>
  <rowBreaks count="1" manualBreakCount="1">
    <brk id="32" max="49" man="1"/>
  </rowBreaks>
  <colBreaks count="1" manualBreakCount="1">
    <brk id="3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dell</cp:lastModifiedBy>
  <cp:lastPrinted>2013-02-19T05:21:15Z</cp:lastPrinted>
  <dcterms:created xsi:type="dcterms:W3CDTF">2004-03-23T07:05:13Z</dcterms:created>
  <dcterms:modified xsi:type="dcterms:W3CDTF">2013-03-21T06:01:23Z</dcterms:modified>
  <cp:category/>
  <cp:version/>
  <cp:contentType/>
  <cp:contentStatus/>
</cp:coreProperties>
</file>