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b5.3bNC" sheetId="1" r:id="rId1"/>
  </sheets>
  <externalReferences>
    <externalReference r:id="rId4"/>
  </externalReferences>
  <definedNames>
    <definedName name="_xlnm.Print_Area" localSheetId="0">'tb5.3bNC'!$A$1:$N$23</definedName>
  </definedNames>
  <calcPr fullCalcOnLoad="1"/>
</workbook>
</file>

<file path=xl/sharedStrings.xml><?xml version="1.0" encoding="utf-8"?>
<sst xmlns="http://schemas.openxmlformats.org/spreadsheetml/2006/main" count="51" uniqueCount="31">
  <si>
    <t xml:space="preserve">5.3 (b):  Area,    Production    and    Yield     of   Tobacco    during    2005-06  and  2006-07 in respect of major </t>
  </si>
  <si>
    <t xml:space="preserve">           Tobacco Producing  States alongwith  coverage under Irrigation</t>
  </si>
  <si>
    <t>Area - '000 Hectares</t>
  </si>
  <si>
    <t>Production - '000 Tonnes</t>
  </si>
  <si>
    <t>Yield - Kg./ Hectare</t>
  </si>
  <si>
    <t>2006-07</t>
  </si>
  <si>
    <t>2005-06</t>
  </si>
  <si>
    <t>% Coverage Under Irrigation During 2004-05*</t>
  </si>
  <si>
    <t xml:space="preserve"> </t>
  </si>
  <si>
    <t>Area</t>
  </si>
  <si>
    <t xml:space="preserve">% </t>
  </si>
  <si>
    <t>Production</t>
  </si>
  <si>
    <t xml:space="preserve">Cumulative </t>
  </si>
  <si>
    <t>Yield</t>
  </si>
  <si>
    <t>State</t>
  </si>
  <si>
    <t>to</t>
  </si>
  <si>
    <t>All - India</t>
  </si>
  <si>
    <t>Andhra Pradesh</t>
  </si>
  <si>
    <t>Uttar Pradesh</t>
  </si>
  <si>
    <t>Gujarat</t>
  </si>
  <si>
    <t>Karnataka</t>
  </si>
  <si>
    <t>Bihar</t>
  </si>
  <si>
    <t>Tamil Nadu</t>
  </si>
  <si>
    <t>Maharashtra</t>
  </si>
  <si>
    <t>@</t>
  </si>
  <si>
    <t>-</t>
  </si>
  <si>
    <t>Others</t>
  </si>
  <si>
    <t>All India</t>
  </si>
  <si>
    <t>@ - Since Area/ Production is low, yield rate is not worked out.</t>
  </si>
  <si>
    <t>* - Provisional</t>
  </si>
  <si>
    <t>Note: States have been arranged in descending  order of  percentage share of production during 2006-07.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</si>
</sst>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 applyProtection="1">
      <alignment horizontal="center" vertical="top" wrapText="1"/>
      <protection/>
    </xf>
    <xf numFmtId="0" fontId="0" fillId="0" borderId="14" xfId="0" applyFont="1" applyBorder="1" applyAlignment="1">
      <alignment/>
    </xf>
    <xf numFmtId="0" fontId="0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 quotePrefix="1">
      <alignment horizontal="center"/>
      <protection/>
    </xf>
    <xf numFmtId="0" fontId="0" fillId="33" borderId="0" xfId="0" applyFont="1" applyFill="1" applyBorder="1" applyAlignment="1">
      <alignment horizontal="right"/>
    </xf>
    <xf numFmtId="0" fontId="0" fillId="33" borderId="14" xfId="0" applyFont="1" applyFill="1" applyBorder="1" applyAlignment="1" applyProtection="1">
      <alignment horizontal="right"/>
      <protection/>
    </xf>
    <xf numFmtId="0" fontId="0" fillId="0" borderId="15" xfId="0" applyBorder="1" applyAlignment="1">
      <alignment horizontal="center" vertical="top" wrapText="1"/>
    </xf>
    <xf numFmtId="0" fontId="0" fillId="0" borderId="14" xfId="0" applyFont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right"/>
      <protection/>
    </xf>
    <xf numFmtId="0" fontId="0" fillId="33" borderId="16" xfId="0" applyFont="1" applyFill="1" applyBorder="1" applyAlignment="1" applyProtection="1">
      <alignment horizontal="right"/>
      <protection/>
    </xf>
    <xf numFmtId="0" fontId="0" fillId="0" borderId="17" xfId="0" applyBorder="1" applyAlignment="1">
      <alignment horizontal="center" vertical="top" wrapText="1"/>
    </xf>
    <xf numFmtId="0" fontId="0" fillId="0" borderId="12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22" fillId="0" borderId="0" xfId="0" applyFont="1" applyAlignment="1" quotePrefix="1">
      <alignment/>
    </xf>
    <xf numFmtId="0" fontId="22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M\Desktop\yogendra\Glance-2008%20-Aug06,2008%20R\08-Chapter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5.1aFU"/>
      <sheetName val="tb5.1bFU"/>
      <sheetName val="tb5.2aNCFU"/>
      <sheetName val="tb5.2bNCFU"/>
      <sheetName val="tb5.3aNC"/>
      <sheetName val="tb5.3bNC"/>
      <sheetName val="tb5.4aU"/>
      <sheetName val="tb5.4bU"/>
      <sheetName val="tb5.5aFU"/>
      <sheetName val="tb5.5bFU"/>
      <sheetName val="tb5.6U"/>
      <sheetName val="tb5.7FU"/>
      <sheetName val="tb5.8aFU"/>
      <sheetName val="tb5.8bFU"/>
      <sheetName val="tb5.8cFU"/>
      <sheetName val="tb5.8dFU"/>
      <sheetName val="tb5.8eF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18.421875" style="2" customWidth="1"/>
    <col min="2" max="2" width="8.7109375" style="2" customWidth="1"/>
    <col min="3" max="3" width="10.28125" style="2" customWidth="1"/>
    <col min="4" max="4" width="11.8515625" style="2" customWidth="1"/>
    <col min="5" max="5" width="11.57421875" style="2" customWidth="1"/>
    <col min="6" max="6" width="11.8515625" style="2" customWidth="1"/>
    <col min="7" max="7" width="8.57421875" style="2" customWidth="1"/>
    <col min="8" max="8" width="8.7109375" style="2" customWidth="1"/>
    <col min="9" max="9" width="10.57421875" style="2" customWidth="1"/>
    <col min="10" max="10" width="9.28125" style="2" customWidth="1"/>
    <col min="11" max="11" width="9.00390625" style="2" customWidth="1"/>
    <col min="12" max="12" width="9.28125" style="2" customWidth="1"/>
    <col min="13" max="13" width="10.140625" style="2" customWidth="1"/>
    <col min="14" max="14" width="13.28125" style="2" customWidth="1"/>
    <col min="15" max="16384" width="9.140625" style="2" customWidth="1"/>
  </cols>
  <sheetData>
    <row r="1" ht="18">
      <c r="A1" s="1" t="s">
        <v>0</v>
      </c>
    </row>
    <row r="2" spans="1:2" ht="18">
      <c r="A2" s="3" t="s">
        <v>1</v>
      </c>
      <c r="B2" s="4"/>
    </row>
    <row r="3" spans="1:14" ht="15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7" t="s">
        <v>2</v>
      </c>
      <c r="M3" s="5"/>
      <c r="N3" s="5"/>
    </row>
    <row r="4" spans="1:14" ht="15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7" t="s">
        <v>3</v>
      </c>
      <c r="M4" s="5"/>
      <c r="N4" s="5"/>
    </row>
    <row r="5" spans="1:14" ht="15">
      <c r="A5" s="8"/>
      <c r="B5" s="8"/>
      <c r="C5" s="8"/>
      <c r="D5" s="8"/>
      <c r="E5" s="8"/>
      <c r="F5" s="8"/>
      <c r="G5" s="9"/>
      <c r="H5" s="8"/>
      <c r="I5" s="8"/>
      <c r="J5" s="8"/>
      <c r="K5" s="8"/>
      <c r="L5" s="10" t="s">
        <v>4</v>
      </c>
      <c r="M5" s="9"/>
      <c r="N5" s="8"/>
    </row>
    <row r="6" spans="1:14" ht="15">
      <c r="A6" s="11"/>
      <c r="B6" s="8"/>
      <c r="C6" s="8"/>
      <c r="D6" s="8" t="s">
        <v>5</v>
      </c>
      <c r="E6" s="8"/>
      <c r="F6" s="8"/>
      <c r="G6" s="12"/>
      <c r="H6" s="8"/>
      <c r="I6" s="8"/>
      <c r="J6" s="8" t="s">
        <v>6</v>
      </c>
      <c r="K6" s="8"/>
      <c r="L6" s="8"/>
      <c r="M6" s="12"/>
      <c r="N6" s="13" t="s">
        <v>7</v>
      </c>
    </row>
    <row r="7" spans="1:14" ht="15">
      <c r="A7" s="14" t="s">
        <v>8</v>
      </c>
      <c r="B7" s="15" t="s">
        <v>9</v>
      </c>
      <c r="C7" s="16" t="s">
        <v>10</v>
      </c>
      <c r="D7" s="15" t="s">
        <v>11</v>
      </c>
      <c r="E7" s="16" t="s">
        <v>10</v>
      </c>
      <c r="F7" s="17" t="s">
        <v>12</v>
      </c>
      <c r="G7" s="18" t="s">
        <v>13</v>
      </c>
      <c r="H7" s="15" t="s">
        <v>9</v>
      </c>
      <c r="I7" s="16" t="s">
        <v>10</v>
      </c>
      <c r="J7" s="15" t="s">
        <v>11</v>
      </c>
      <c r="K7" s="16" t="s">
        <v>10</v>
      </c>
      <c r="L7" s="17" t="s">
        <v>12</v>
      </c>
      <c r="M7" s="18" t="s">
        <v>13</v>
      </c>
      <c r="N7" s="19"/>
    </row>
    <row r="8" spans="1:14" ht="15">
      <c r="A8" s="20" t="s">
        <v>14</v>
      </c>
      <c r="B8" s="15"/>
      <c r="C8" s="21" t="s">
        <v>15</v>
      </c>
      <c r="D8" s="15"/>
      <c r="E8" s="21" t="s">
        <v>15</v>
      </c>
      <c r="F8" s="21" t="s">
        <v>10</v>
      </c>
      <c r="G8" s="18"/>
      <c r="H8" s="15"/>
      <c r="I8" s="21" t="s">
        <v>15</v>
      </c>
      <c r="J8" s="15"/>
      <c r="K8" s="21" t="s">
        <v>15</v>
      </c>
      <c r="L8" s="21" t="s">
        <v>10</v>
      </c>
      <c r="M8" s="18"/>
      <c r="N8" s="19"/>
    </row>
    <row r="9" spans="1:14" ht="15">
      <c r="A9" s="14"/>
      <c r="B9" s="22"/>
      <c r="C9" s="22" t="s">
        <v>16</v>
      </c>
      <c r="D9" s="22"/>
      <c r="E9" s="22" t="s">
        <v>16</v>
      </c>
      <c r="F9" s="22"/>
      <c r="G9" s="23"/>
      <c r="H9" s="22"/>
      <c r="I9" s="22" t="s">
        <v>16</v>
      </c>
      <c r="J9" s="22"/>
      <c r="K9" s="22" t="s">
        <v>16</v>
      </c>
      <c r="L9" s="22"/>
      <c r="M9" s="23"/>
      <c r="N9" s="24"/>
    </row>
    <row r="10" spans="1:14" ht="15">
      <c r="A10" s="25">
        <v>1</v>
      </c>
      <c r="B10" s="26">
        <v>2</v>
      </c>
      <c r="C10" s="27">
        <v>3</v>
      </c>
      <c r="D10" s="26">
        <v>4</v>
      </c>
      <c r="E10" s="27">
        <v>5</v>
      </c>
      <c r="F10" s="26">
        <v>6</v>
      </c>
      <c r="G10" s="25">
        <v>7</v>
      </c>
      <c r="H10" s="26">
        <v>2</v>
      </c>
      <c r="I10" s="27">
        <v>3</v>
      </c>
      <c r="J10" s="26">
        <v>4</v>
      </c>
      <c r="K10" s="27">
        <v>5</v>
      </c>
      <c r="L10" s="26">
        <v>6</v>
      </c>
      <c r="M10" s="25">
        <v>7</v>
      </c>
      <c r="N10" s="26">
        <v>14</v>
      </c>
    </row>
    <row r="11" spans="1:14" ht="19.5" customHeight="1">
      <c r="A11" s="14" t="s">
        <v>17</v>
      </c>
      <c r="B11" s="28">
        <v>127</v>
      </c>
      <c r="C11" s="29">
        <f aca="true" t="shared" si="0" ref="C11:C20">(B11/B$20)*100</f>
        <v>34.4640434192673</v>
      </c>
      <c r="D11" s="28">
        <v>182</v>
      </c>
      <c r="E11" s="29">
        <f aca="true" t="shared" si="1" ref="E11:E20">(D11/D$20)*100</f>
        <v>35.04043126684636</v>
      </c>
      <c r="F11" s="29">
        <f>E11</f>
        <v>35.04043126684636</v>
      </c>
      <c r="G11" s="30">
        <v>1433</v>
      </c>
      <c r="H11" s="28">
        <v>134</v>
      </c>
      <c r="I11" s="29">
        <f aca="true" t="shared" si="2" ref="I11:I20">(H11/H$20)*100</f>
        <v>35.94420600858369</v>
      </c>
      <c r="J11" s="28">
        <v>198</v>
      </c>
      <c r="K11" s="29">
        <f aca="true" t="shared" si="3" ref="K11:K20">(J11/J$20)*100</f>
        <v>35.85657370517928</v>
      </c>
      <c r="L11" s="29">
        <f>K11</f>
        <v>35.85657370517928</v>
      </c>
      <c r="M11" s="30">
        <f>J11/H11*1000</f>
        <v>1477.6119402985075</v>
      </c>
      <c r="N11" s="28">
        <v>24.5</v>
      </c>
    </row>
    <row r="12" spans="1:14" ht="19.5" customHeight="1">
      <c r="A12" s="14" t="s">
        <v>18</v>
      </c>
      <c r="B12" s="28">
        <v>23</v>
      </c>
      <c r="C12" s="29">
        <f t="shared" si="0"/>
        <v>6.241519674355495</v>
      </c>
      <c r="D12" s="28">
        <v>125</v>
      </c>
      <c r="E12" s="29">
        <f t="shared" si="1"/>
        <v>24.066230265691182</v>
      </c>
      <c r="F12" s="29">
        <f aca="true" t="shared" si="4" ref="F12:F19">F11+E12</f>
        <v>59.106661532537544</v>
      </c>
      <c r="G12" s="30">
        <v>5435</v>
      </c>
      <c r="H12" s="28">
        <v>20.2</v>
      </c>
      <c r="I12" s="29">
        <f t="shared" si="2"/>
        <v>5.418454935622317</v>
      </c>
      <c r="J12" s="28">
        <v>121.5</v>
      </c>
      <c r="K12" s="29">
        <f t="shared" si="3"/>
        <v>22.002897500905465</v>
      </c>
      <c r="L12" s="29">
        <f aca="true" t="shared" si="5" ref="L12:L19">L11+K12</f>
        <v>57.85947120608475</v>
      </c>
      <c r="M12" s="30">
        <f>J12/H12*1000</f>
        <v>6014.851485148515</v>
      </c>
      <c r="N12" s="28">
        <v>100</v>
      </c>
    </row>
    <row r="13" spans="1:14" ht="19.5" customHeight="1">
      <c r="A13" s="14" t="s">
        <v>19</v>
      </c>
      <c r="B13" s="28">
        <v>71.3</v>
      </c>
      <c r="C13" s="29">
        <f t="shared" si="0"/>
        <v>19.348710990502035</v>
      </c>
      <c r="D13" s="28">
        <v>113.9</v>
      </c>
      <c r="E13" s="29">
        <f t="shared" si="1"/>
        <v>21.929149018097807</v>
      </c>
      <c r="F13" s="29">
        <f t="shared" si="4"/>
        <v>81.03581055063535</v>
      </c>
      <c r="G13" s="30">
        <v>1597</v>
      </c>
      <c r="H13" s="28">
        <v>71.3</v>
      </c>
      <c r="I13" s="29">
        <f t="shared" si="2"/>
        <v>19.125536480686694</v>
      </c>
      <c r="J13" s="28">
        <v>113.9</v>
      </c>
      <c r="K13" s="29">
        <f t="shared" si="3"/>
        <v>20.626584570807676</v>
      </c>
      <c r="L13" s="29">
        <f t="shared" si="5"/>
        <v>78.48605577689243</v>
      </c>
      <c r="M13" s="30">
        <f>J13/H13*1000</f>
        <v>1597.475455820477</v>
      </c>
      <c r="N13" s="28">
        <v>89</v>
      </c>
    </row>
    <row r="14" spans="1:14" ht="19.5" customHeight="1">
      <c r="A14" s="14" t="s">
        <v>20</v>
      </c>
      <c r="B14" s="28">
        <v>103</v>
      </c>
      <c r="C14" s="29">
        <f t="shared" si="0"/>
        <v>27.951153324287652</v>
      </c>
      <c r="D14" s="28">
        <v>46</v>
      </c>
      <c r="E14" s="29">
        <f t="shared" si="1"/>
        <v>8.856372737774356</v>
      </c>
      <c r="F14" s="29">
        <f t="shared" si="4"/>
        <v>89.8921832884097</v>
      </c>
      <c r="G14" s="30">
        <v>947</v>
      </c>
      <c r="H14" s="28">
        <v>101</v>
      </c>
      <c r="I14" s="29">
        <f t="shared" si="2"/>
        <v>27.09227467811159</v>
      </c>
      <c r="J14" s="28">
        <v>62</v>
      </c>
      <c r="K14" s="29">
        <f t="shared" si="3"/>
        <v>11.227816008692502</v>
      </c>
      <c r="L14" s="29">
        <f t="shared" si="5"/>
        <v>89.71387178558493</v>
      </c>
      <c r="M14" s="30">
        <f>J14/H14*1000</f>
        <v>613.8613861386139</v>
      </c>
      <c r="N14" s="28">
        <v>3.3</v>
      </c>
    </row>
    <row r="15" spans="1:14" ht="19.5" customHeight="1">
      <c r="A15" s="14" t="s">
        <v>21</v>
      </c>
      <c r="B15" s="28">
        <v>14.1</v>
      </c>
      <c r="C15" s="29">
        <f t="shared" si="0"/>
        <v>3.826322930800543</v>
      </c>
      <c r="D15" s="28">
        <v>16.1</v>
      </c>
      <c r="E15" s="29">
        <f t="shared" si="1"/>
        <v>3.0997304582210243</v>
      </c>
      <c r="F15" s="29">
        <f t="shared" si="4"/>
        <v>92.99191374663071</v>
      </c>
      <c r="G15" s="30">
        <v>1142</v>
      </c>
      <c r="H15" s="28">
        <v>14.9</v>
      </c>
      <c r="I15" s="29">
        <f t="shared" si="2"/>
        <v>3.9967811158798288</v>
      </c>
      <c r="J15" s="28">
        <v>17.3</v>
      </c>
      <c r="K15" s="29">
        <f t="shared" si="3"/>
        <v>3.1329228540383918</v>
      </c>
      <c r="L15" s="29">
        <f t="shared" si="5"/>
        <v>92.84679463962333</v>
      </c>
      <c r="M15" s="30">
        <f>J15/H15*1000</f>
        <v>1161.0738255033557</v>
      </c>
      <c r="N15" s="28">
        <v>70.2</v>
      </c>
    </row>
    <row r="16" spans="1:14" ht="19.5" customHeight="1">
      <c r="A16" s="14" t="s">
        <v>22</v>
      </c>
      <c r="B16" s="28">
        <v>5</v>
      </c>
      <c r="C16" s="29">
        <f t="shared" si="0"/>
        <v>1.3568521031207599</v>
      </c>
      <c r="D16" s="28">
        <v>7.7</v>
      </c>
      <c r="E16" s="29">
        <f t="shared" si="1"/>
        <v>1.482479784366577</v>
      </c>
      <c r="F16" s="29">
        <f t="shared" si="4"/>
        <v>94.47439353099729</v>
      </c>
      <c r="G16" s="30">
        <v>1540</v>
      </c>
      <c r="H16" s="28">
        <v>5.1</v>
      </c>
      <c r="I16" s="29">
        <f t="shared" si="2"/>
        <v>1.3680257510729612</v>
      </c>
      <c r="J16" s="28">
        <v>7.8</v>
      </c>
      <c r="K16" s="29">
        <f t="shared" si="3"/>
        <v>1.4125316914161534</v>
      </c>
      <c r="L16" s="29">
        <f t="shared" si="5"/>
        <v>94.25932633103947</v>
      </c>
      <c r="M16" s="30">
        <v>1529</v>
      </c>
      <c r="N16" s="28">
        <v>98.8</v>
      </c>
    </row>
    <row r="17" spans="1:14" ht="19.5" customHeight="1">
      <c r="A17" s="14" t="s">
        <v>23</v>
      </c>
      <c r="B17" s="28">
        <v>6</v>
      </c>
      <c r="C17" s="29">
        <f t="shared" si="0"/>
        <v>1.6282225237449117</v>
      </c>
      <c r="D17" s="28">
        <v>7</v>
      </c>
      <c r="E17" s="29">
        <f t="shared" si="1"/>
        <v>1.3477088948787064</v>
      </c>
      <c r="F17" s="29">
        <f t="shared" si="4"/>
        <v>95.822102425876</v>
      </c>
      <c r="G17" s="30">
        <f>D17/B17*1000</f>
        <v>1166.6666666666667</v>
      </c>
      <c r="H17" s="28">
        <v>6</v>
      </c>
      <c r="I17" s="29">
        <f t="shared" si="2"/>
        <v>1.6094420600858368</v>
      </c>
      <c r="J17" s="28">
        <v>7</v>
      </c>
      <c r="K17" s="29">
        <f t="shared" si="3"/>
        <v>1.267656646142702</v>
      </c>
      <c r="L17" s="29">
        <f t="shared" si="5"/>
        <v>95.52698297718217</v>
      </c>
      <c r="M17" s="30">
        <f>J17/H17*1000</f>
        <v>1166.6666666666667</v>
      </c>
      <c r="N17" s="28">
        <v>13</v>
      </c>
    </row>
    <row r="18" spans="1:14" ht="19.5" customHeight="1" hidden="1">
      <c r="A18" s="14" t="s">
        <v>18</v>
      </c>
      <c r="B18" s="28">
        <v>0</v>
      </c>
      <c r="C18" s="29">
        <f t="shared" si="0"/>
        <v>0</v>
      </c>
      <c r="D18" s="28">
        <v>0</v>
      </c>
      <c r="E18" s="29">
        <f t="shared" si="1"/>
        <v>0</v>
      </c>
      <c r="F18" s="29">
        <f t="shared" si="4"/>
        <v>95.822102425876</v>
      </c>
      <c r="G18" s="30" t="s">
        <v>24</v>
      </c>
      <c r="H18" s="28">
        <v>0</v>
      </c>
      <c r="I18" s="29">
        <f t="shared" si="2"/>
        <v>0</v>
      </c>
      <c r="J18" s="28">
        <v>0</v>
      </c>
      <c r="K18" s="29">
        <f t="shared" si="3"/>
        <v>0</v>
      </c>
      <c r="L18" s="29">
        <f t="shared" si="5"/>
        <v>95.52698297718217</v>
      </c>
      <c r="M18" s="30" t="s">
        <v>24</v>
      </c>
      <c r="N18" s="28" t="s">
        <v>25</v>
      </c>
    </row>
    <row r="19" spans="1:14" ht="19.5" customHeight="1">
      <c r="A19" s="14" t="s">
        <v>26</v>
      </c>
      <c r="B19" s="31">
        <f>(B20-(SUM(B11:B18)))</f>
        <v>19.099999999999966</v>
      </c>
      <c r="C19" s="32">
        <f t="shared" si="0"/>
        <v>5.183175033921293</v>
      </c>
      <c r="D19" s="31">
        <f>D20-SUM(D11:D18)</f>
        <v>21.69999999999999</v>
      </c>
      <c r="E19" s="29">
        <f t="shared" si="1"/>
        <v>4.177897574123987</v>
      </c>
      <c r="F19" s="29">
        <f t="shared" si="4"/>
        <v>99.99999999999999</v>
      </c>
      <c r="G19" s="30" t="s">
        <v>24</v>
      </c>
      <c r="H19" s="31">
        <f>(H20-(SUM(H11:H18)))</f>
        <v>20.30000000000001</v>
      </c>
      <c r="I19" s="32">
        <f t="shared" si="2"/>
        <v>5.4452789699570845</v>
      </c>
      <c r="J19" s="31">
        <f>J20-SUM(J11:J18)</f>
        <v>24.70000000000016</v>
      </c>
      <c r="K19" s="29">
        <f t="shared" si="3"/>
        <v>4.4730170228178485</v>
      </c>
      <c r="L19" s="29">
        <f t="shared" si="5"/>
        <v>100.00000000000001</v>
      </c>
      <c r="M19" s="30" t="s">
        <v>24</v>
      </c>
      <c r="N19" s="31" t="s">
        <v>25</v>
      </c>
    </row>
    <row r="20" spans="1:14" ht="19.5" customHeight="1">
      <c r="A20" s="12" t="s">
        <v>27</v>
      </c>
      <c r="B20" s="31">
        <v>368.5</v>
      </c>
      <c r="C20" s="33">
        <f t="shared" si="0"/>
        <v>100</v>
      </c>
      <c r="D20" s="31">
        <v>519.4</v>
      </c>
      <c r="E20" s="33">
        <f t="shared" si="1"/>
        <v>100</v>
      </c>
      <c r="F20" s="33"/>
      <c r="G20" s="34">
        <v>1409</v>
      </c>
      <c r="H20" s="31">
        <v>372.8</v>
      </c>
      <c r="I20" s="33">
        <f t="shared" si="2"/>
        <v>100</v>
      </c>
      <c r="J20" s="31">
        <v>552.2</v>
      </c>
      <c r="K20" s="33">
        <f t="shared" si="3"/>
        <v>100</v>
      </c>
      <c r="L20" s="33"/>
      <c r="M20" s="34">
        <f>J20/H20*1000</f>
        <v>1481.2231759656654</v>
      </c>
      <c r="N20" s="31">
        <v>42.3</v>
      </c>
    </row>
    <row r="21" spans="1:6" ht="15">
      <c r="A21" s="35" t="s">
        <v>28</v>
      </c>
      <c r="F21" s="2" t="s">
        <v>29</v>
      </c>
    </row>
    <row r="22" ht="15">
      <c r="A22" s="36" t="s">
        <v>30</v>
      </c>
    </row>
  </sheetData>
  <sheetProtection/>
  <mergeCells count="1">
    <mergeCell ref="N6:N9"/>
  </mergeCells>
  <printOptions horizontalCentered="1" verticalCentered="1"/>
  <pageMargins left="0.75" right="0.75" top="1" bottom="1" header="0.5" footer="0.5"/>
  <pageSetup horizontalDpi="300" verticalDpi="300" orientation="landscape" scale="8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2008-10-24T21:58:40Z</dcterms:created>
  <dcterms:modified xsi:type="dcterms:W3CDTF">2008-10-24T21:59:02Z</dcterms:modified>
  <cp:category/>
  <cp:version/>
  <cp:contentType/>
  <cp:contentStatus/>
</cp:coreProperties>
</file>