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5.1bU" sheetId="1" r:id="rId1"/>
  </sheets>
  <definedNames>
    <definedName name="_xlnm.Print_Area" localSheetId="0">'tb5.1bU'!$A$1:$M$28</definedName>
  </definedNames>
  <calcPr fullCalcOnLoad="1"/>
</workbook>
</file>

<file path=xl/sharedStrings.xml><?xml version="1.0" encoding="utf-8"?>
<sst xmlns="http://schemas.openxmlformats.org/spreadsheetml/2006/main" count="51" uniqueCount="35">
  <si>
    <t xml:space="preserve">5.1 (b):  Area,    Production    and    Yield     of   Potato    during   2004-05 and 2005-06 in respect of major   Potato </t>
  </si>
  <si>
    <t xml:space="preserve">              Producing States </t>
  </si>
  <si>
    <t>Area - '000 Hectares</t>
  </si>
  <si>
    <t>Production - '000 Tonnes</t>
  </si>
  <si>
    <t>Yield - Kg./ Hectare</t>
  </si>
  <si>
    <t>2005-06</t>
  </si>
  <si>
    <t>2004-05</t>
  </si>
  <si>
    <t>State</t>
  </si>
  <si>
    <t>Area</t>
  </si>
  <si>
    <t xml:space="preserve">% </t>
  </si>
  <si>
    <t>Production</t>
  </si>
  <si>
    <t xml:space="preserve">Cumulative </t>
  </si>
  <si>
    <t>Yield</t>
  </si>
  <si>
    <t>to</t>
  </si>
  <si>
    <t>All - India</t>
  </si>
  <si>
    <t xml:space="preserve">  1</t>
  </si>
  <si>
    <t>Uttar Pradesh</t>
  </si>
  <si>
    <t>West Bengal</t>
  </si>
  <si>
    <t>Bihar</t>
  </si>
  <si>
    <t>Punjab</t>
  </si>
  <si>
    <t>Gujarat</t>
  </si>
  <si>
    <t>Madhya Pradesh</t>
  </si>
  <si>
    <t>Haryana</t>
  </si>
  <si>
    <t>Assam</t>
  </si>
  <si>
    <t>Karnataka</t>
  </si>
  <si>
    <t>Meghalaya</t>
  </si>
  <si>
    <t>Himachal Pradesh</t>
  </si>
  <si>
    <t>Tripura</t>
  </si>
  <si>
    <t>Orissa</t>
  </si>
  <si>
    <t>Tamil Nadu</t>
  </si>
  <si>
    <t>Others</t>
  </si>
  <si>
    <t>@</t>
  </si>
  <si>
    <t>All India</t>
  </si>
  <si>
    <t xml:space="preserve">@ - Since Area/Production is low in individual states, yield rate is not worked out. </t>
  </si>
  <si>
    <t>Note: States have been arranged in descending  order of  percentage share of production during 2005-06.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</si>
</sst>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7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 applyProtection="1" quotePrefix="1">
      <alignment horizontal="center"/>
      <protection/>
    </xf>
    <xf numFmtId="0" fontId="0" fillId="2" borderId="0" xfId="0" applyFont="1" applyFill="1" applyBorder="1" applyAlignment="1">
      <alignment horizontal="right"/>
    </xf>
    <xf numFmtId="0" fontId="0" fillId="2" borderId="4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4" xfId="0" applyFont="1" applyBorder="1" applyAlignment="1">
      <alignment/>
    </xf>
    <xf numFmtId="0" fontId="0" fillId="2" borderId="0" xfId="0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0" fillId="2" borderId="1" xfId="0" applyFont="1" applyFill="1" applyBorder="1" applyAlignment="1" applyProtection="1">
      <alignment horizontal="right"/>
      <protection/>
    </xf>
    <xf numFmtId="0" fontId="0" fillId="2" borderId="5" xfId="0" applyFont="1" applyFill="1" applyBorder="1" applyAlignment="1" applyProtection="1">
      <alignment horizontal="right"/>
      <protection/>
    </xf>
    <xf numFmtId="0" fontId="4" fillId="0" borderId="5" xfId="0" applyFont="1" applyBorder="1" applyAlignment="1" quotePrefix="1">
      <alignment horizontal="left"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1" fontId="4" fillId="0" borderId="3" xfId="0" applyNumberFormat="1" applyFont="1" applyBorder="1" applyAlignment="1">
      <alignment horizontal="right"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workbookViewId="0" topLeftCell="E7">
      <selection activeCell="A1" sqref="A1:M28"/>
    </sheetView>
  </sheetViews>
  <sheetFormatPr defaultColWidth="9.140625" defaultRowHeight="12.75"/>
  <cols>
    <col min="1" max="1" width="21.57421875" style="2" customWidth="1"/>
    <col min="2" max="2" width="9.421875" style="2" customWidth="1"/>
    <col min="3" max="3" width="12.140625" style="2" customWidth="1"/>
    <col min="4" max="4" width="12.8515625" style="2" customWidth="1"/>
    <col min="5" max="5" width="12.421875" style="2" customWidth="1"/>
    <col min="6" max="6" width="13.140625" style="2" customWidth="1"/>
    <col min="7" max="8" width="9.28125" style="2" customWidth="1"/>
    <col min="9" max="9" width="11.28125" style="2" customWidth="1"/>
    <col min="10" max="10" width="13.00390625" style="2" customWidth="1"/>
    <col min="11" max="12" width="13.28125" style="2" customWidth="1"/>
    <col min="13" max="13" width="9.8515625" style="2" customWidth="1"/>
    <col min="14" max="14" width="12.7109375" style="2" customWidth="1"/>
    <col min="15" max="16384" width="9.140625" style="2" customWidth="1"/>
  </cols>
  <sheetData>
    <row r="1" ht="18">
      <c r="A1" s="1" t="s">
        <v>0</v>
      </c>
    </row>
    <row r="2" ht="18">
      <c r="A2" s="1" t="s">
        <v>1</v>
      </c>
    </row>
    <row r="3" spans="3:11" ht="15.75">
      <c r="C3" s="3"/>
      <c r="K3" s="4" t="s">
        <v>2</v>
      </c>
    </row>
    <row r="4" spans="3:11" ht="15.75">
      <c r="C4" s="3"/>
      <c r="K4" s="4" t="s">
        <v>3</v>
      </c>
    </row>
    <row r="5" spans="1:13" ht="15.75">
      <c r="A5" s="5"/>
      <c r="B5" s="5"/>
      <c r="C5" s="6"/>
      <c r="D5" s="5"/>
      <c r="E5" s="5"/>
      <c r="F5" s="5"/>
      <c r="G5" s="5"/>
      <c r="H5" s="5"/>
      <c r="I5" s="5"/>
      <c r="J5" s="5"/>
      <c r="K5" s="7" t="s">
        <v>4</v>
      </c>
      <c r="L5" s="5"/>
      <c r="M5" s="5"/>
    </row>
    <row r="6" spans="1:13" ht="15">
      <c r="A6" s="8"/>
      <c r="B6" s="5"/>
      <c r="C6" s="5"/>
      <c r="D6" s="5" t="s">
        <v>5</v>
      </c>
      <c r="E6" s="5"/>
      <c r="F6" s="5"/>
      <c r="G6" s="9"/>
      <c r="H6" s="5"/>
      <c r="I6" s="5"/>
      <c r="J6" s="5" t="s">
        <v>6</v>
      </c>
      <c r="K6" s="5"/>
      <c r="L6" s="5"/>
      <c r="M6" s="9"/>
    </row>
    <row r="7" spans="1:14" ht="15">
      <c r="A7" s="10" t="s">
        <v>7</v>
      </c>
      <c r="B7" s="11" t="s">
        <v>8</v>
      </c>
      <c r="C7" s="12" t="s">
        <v>9</v>
      </c>
      <c r="D7" s="11" t="s">
        <v>10</v>
      </c>
      <c r="E7" s="12" t="s">
        <v>9</v>
      </c>
      <c r="F7" s="13" t="s">
        <v>11</v>
      </c>
      <c r="G7" s="14" t="s">
        <v>12</v>
      </c>
      <c r="H7" s="11" t="s">
        <v>8</v>
      </c>
      <c r="I7" s="12" t="s">
        <v>9</v>
      </c>
      <c r="J7" s="11" t="s">
        <v>10</v>
      </c>
      <c r="K7" s="12" t="s">
        <v>9</v>
      </c>
      <c r="L7" s="13" t="s">
        <v>11</v>
      </c>
      <c r="M7" s="14" t="s">
        <v>12</v>
      </c>
      <c r="N7" s="15"/>
    </row>
    <row r="8" spans="1:14" ht="15">
      <c r="A8" s="16"/>
      <c r="B8" s="11"/>
      <c r="C8" s="17" t="s">
        <v>13</v>
      </c>
      <c r="D8" s="11"/>
      <c r="E8" s="17" t="s">
        <v>13</v>
      </c>
      <c r="F8" s="17" t="s">
        <v>9</v>
      </c>
      <c r="G8" s="14"/>
      <c r="H8" s="11"/>
      <c r="I8" s="17" t="s">
        <v>13</v>
      </c>
      <c r="J8" s="11"/>
      <c r="K8" s="17" t="s">
        <v>13</v>
      </c>
      <c r="L8" s="17" t="s">
        <v>9</v>
      </c>
      <c r="M8" s="14"/>
      <c r="N8" s="4"/>
    </row>
    <row r="9" spans="1:14" ht="15">
      <c r="A9" s="18"/>
      <c r="B9" s="19"/>
      <c r="C9" s="19" t="s">
        <v>14</v>
      </c>
      <c r="D9" s="19"/>
      <c r="E9" s="19" t="s">
        <v>14</v>
      </c>
      <c r="F9" s="19"/>
      <c r="G9" s="20"/>
      <c r="H9" s="19"/>
      <c r="I9" s="19" t="s">
        <v>14</v>
      </c>
      <c r="J9" s="19"/>
      <c r="K9" s="19" t="s">
        <v>14</v>
      </c>
      <c r="L9" s="19"/>
      <c r="M9" s="20"/>
      <c r="N9" s="4"/>
    </row>
    <row r="10" spans="1:13" ht="15">
      <c r="A10" s="21" t="s">
        <v>15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3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5">
        <v>13</v>
      </c>
    </row>
    <row r="11" spans="1:13" ht="15">
      <c r="A11" s="16" t="s">
        <v>16</v>
      </c>
      <c r="B11" s="26">
        <v>445.2</v>
      </c>
      <c r="C11" s="27">
        <f aca="true" t="shared" si="0" ref="C11:C25">(B11/B$26)*100</f>
        <v>31.768231768231765</v>
      </c>
      <c r="D11" s="26">
        <v>9986.8</v>
      </c>
      <c r="E11" s="27">
        <f aca="true" t="shared" si="1" ref="E11:E25">(D11/D$26)*100</f>
        <v>41.776509811631726</v>
      </c>
      <c r="F11" s="27">
        <f>E11</f>
        <v>41.776509811631726</v>
      </c>
      <c r="G11" s="28">
        <v>22432</v>
      </c>
      <c r="H11" s="26">
        <v>440</v>
      </c>
      <c r="I11" s="27">
        <f aca="true" t="shared" si="2" ref="I11:I25">(H11/H$26)*100</f>
        <v>33.371255214258625</v>
      </c>
      <c r="J11" s="26">
        <v>9821.7</v>
      </c>
      <c r="K11" s="27">
        <f aca="true" t="shared" si="3" ref="K11:K25">(J11/J$26)*100</f>
        <v>41.5622500666489</v>
      </c>
      <c r="L11" s="27">
        <f>K11</f>
        <v>41.5622500666489</v>
      </c>
      <c r="M11" s="28">
        <f aca="true" t="shared" si="4" ref="M11:M24">J11/H11*1000</f>
        <v>22322.045454545456</v>
      </c>
    </row>
    <row r="12" spans="1:13" ht="15">
      <c r="A12" s="16" t="s">
        <v>17</v>
      </c>
      <c r="B12" s="26">
        <v>354.5</v>
      </c>
      <c r="C12" s="27">
        <f t="shared" si="0"/>
        <v>25.29613243898958</v>
      </c>
      <c r="D12" s="26">
        <v>7462.5</v>
      </c>
      <c r="E12" s="27">
        <f t="shared" si="1"/>
        <v>31.216926790293364</v>
      </c>
      <c r="F12" s="27">
        <f aca="true" t="shared" si="5" ref="F12:F25">+F11+E12</f>
        <v>72.99343660192508</v>
      </c>
      <c r="G12" s="28">
        <v>21051</v>
      </c>
      <c r="H12" s="26">
        <v>318.1</v>
      </c>
      <c r="I12" s="27">
        <f t="shared" si="2"/>
        <v>24.125900644671976</v>
      </c>
      <c r="J12" s="26">
        <v>7076.6</v>
      </c>
      <c r="K12" s="27">
        <f t="shared" si="3"/>
        <v>29.945876866697986</v>
      </c>
      <c r="L12" s="27">
        <f aca="true" t="shared" si="6" ref="L12:L25">+L11+K12</f>
        <v>71.50812693334689</v>
      </c>
      <c r="M12" s="28">
        <f t="shared" si="4"/>
        <v>22246.463376296764</v>
      </c>
    </row>
    <row r="13" spans="1:13" ht="15">
      <c r="A13" s="16" t="s">
        <v>18</v>
      </c>
      <c r="B13" s="26">
        <v>142.3</v>
      </c>
      <c r="C13" s="27">
        <f t="shared" si="0"/>
        <v>10.154131582703013</v>
      </c>
      <c r="D13" s="26">
        <v>1232.7</v>
      </c>
      <c r="E13" s="27">
        <f t="shared" si="1"/>
        <v>5.156597072615696</v>
      </c>
      <c r="F13" s="27">
        <f t="shared" si="5"/>
        <v>78.15003367454078</v>
      </c>
      <c r="G13" s="28">
        <v>8663</v>
      </c>
      <c r="H13" s="26">
        <v>138.7</v>
      </c>
      <c r="I13" s="27">
        <f t="shared" si="2"/>
        <v>10.519529768676525</v>
      </c>
      <c r="J13" s="26">
        <v>1062.8</v>
      </c>
      <c r="K13" s="27">
        <f t="shared" si="3"/>
        <v>4.497425025284263</v>
      </c>
      <c r="L13" s="27">
        <f t="shared" si="6"/>
        <v>76.00555195863114</v>
      </c>
      <c r="M13" s="28">
        <f t="shared" si="4"/>
        <v>7662.581110310022</v>
      </c>
    </row>
    <row r="14" spans="1:13" ht="15">
      <c r="A14" s="16" t="s">
        <v>19</v>
      </c>
      <c r="B14" s="26">
        <v>75</v>
      </c>
      <c r="C14" s="27">
        <f t="shared" si="0"/>
        <v>5.35179106607678</v>
      </c>
      <c r="D14" s="26">
        <v>1223</v>
      </c>
      <c r="E14" s="27">
        <f t="shared" si="1"/>
        <v>5.116020296754276</v>
      </c>
      <c r="F14" s="27">
        <f t="shared" si="5"/>
        <v>83.26605397129505</v>
      </c>
      <c r="G14" s="28">
        <v>16307</v>
      </c>
      <c r="H14" s="26">
        <v>65.1</v>
      </c>
      <c r="I14" s="27">
        <f t="shared" si="2"/>
        <v>4.937428896473264</v>
      </c>
      <c r="J14" s="26">
        <v>1338.1</v>
      </c>
      <c r="K14" s="27">
        <f t="shared" si="3"/>
        <v>5.662405369150237</v>
      </c>
      <c r="L14" s="27">
        <f t="shared" si="6"/>
        <v>81.66795732778138</v>
      </c>
      <c r="M14" s="28">
        <f t="shared" si="4"/>
        <v>20554.53149001536</v>
      </c>
    </row>
    <row r="15" spans="1:13" ht="15">
      <c r="A15" s="16" t="s">
        <v>20</v>
      </c>
      <c r="B15" s="26">
        <v>44</v>
      </c>
      <c r="C15" s="27">
        <f t="shared" si="0"/>
        <v>3.139717425431711</v>
      </c>
      <c r="D15" s="26">
        <v>1210</v>
      </c>
      <c r="E15" s="27">
        <f t="shared" si="1"/>
        <v>5.061639050754435</v>
      </c>
      <c r="F15" s="27">
        <f t="shared" si="5"/>
        <v>88.32769302204949</v>
      </c>
      <c r="G15" s="28">
        <v>27500</v>
      </c>
      <c r="H15" s="26">
        <v>39.3</v>
      </c>
      <c r="I15" s="27">
        <f t="shared" si="2"/>
        <v>2.9806598407281</v>
      </c>
      <c r="J15" s="26">
        <v>1088.7</v>
      </c>
      <c r="K15" s="27">
        <f t="shared" si="3"/>
        <v>4.6070254281397975</v>
      </c>
      <c r="L15" s="27">
        <f t="shared" si="6"/>
        <v>86.27498275592117</v>
      </c>
      <c r="M15" s="28">
        <f t="shared" si="4"/>
        <v>27702.29007633588</v>
      </c>
    </row>
    <row r="16" spans="1:13" ht="15">
      <c r="A16" s="16" t="s">
        <v>21</v>
      </c>
      <c r="B16" s="26">
        <v>42.8</v>
      </c>
      <c r="C16" s="27">
        <f t="shared" si="0"/>
        <v>3.0540887683744824</v>
      </c>
      <c r="D16" s="26">
        <v>562.4</v>
      </c>
      <c r="E16" s="27">
        <f t="shared" si="1"/>
        <v>2.3526163654085077</v>
      </c>
      <c r="F16" s="27">
        <f t="shared" si="5"/>
        <v>90.680309387458</v>
      </c>
      <c r="G16" s="28">
        <v>13140</v>
      </c>
      <c r="H16" s="26">
        <v>45.6</v>
      </c>
      <c r="I16" s="27">
        <f t="shared" si="2"/>
        <v>3.4584755403868033</v>
      </c>
      <c r="J16" s="26">
        <v>752.6</v>
      </c>
      <c r="K16" s="27">
        <f t="shared" si="3"/>
        <v>3.184759196489402</v>
      </c>
      <c r="L16" s="27">
        <f t="shared" si="6"/>
        <v>89.45974195241058</v>
      </c>
      <c r="M16" s="28">
        <f t="shared" si="4"/>
        <v>16504.385964912282</v>
      </c>
    </row>
    <row r="17" spans="1:13" ht="15">
      <c r="A17" s="16" t="s">
        <v>22</v>
      </c>
      <c r="B17" s="26">
        <v>19</v>
      </c>
      <c r="C17" s="27">
        <f t="shared" si="0"/>
        <v>1.3557870700727843</v>
      </c>
      <c r="D17" s="26">
        <v>374.4</v>
      </c>
      <c r="E17" s="27">
        <f t="shared" si="1"/>
        <v>1.5661798847954218</v>
      </c>
      <c r="F17" s="27">
        <f t="shared" si="5"/>
        <v>92.24648927225341</v>
      </c>
      <c r="G17" s="28">
        <f aca="true" t="shared" si="7" ref="G17:G24">D17/B17*1000</f>
        <v>19705.263157894733</v>
      </c>
      <c r="H17" s="26">
        <v>16.4</v>
      </c>
      <c r="I17" s="27">
        <f t="shared" si="2"/>
        <v>1.2438376943496396</v>
      </c>
      <c r="J17" s="26">
        <v>323.9</v>
      </c>
      <c r="K17" s="27">
        <f t="shared" si="3"/>
        <v>1.3706397870620743</v>
      </c>
      <c r="L17" s="27">
        <f t="shared" si="6"/>
        <v>90.83038173947266</v>
      </c>
      <c r="M17" s="28">
        <f t="shared" si="4"/>
        <v>19750</v>
      </c>
    </row>
    <row r="18" spans="1:13" ht="15">
      <c r="A18" s="16" t="s">
        <v>23</v>
      </c>
      <c r="B18" s="26">
        <v>69.6</v>
      </c>
      <c r="C18" s="27">
        <f t="shared" si="0"/>
        <v>4.966462109319251</v>
      </c>
      <c r="D18" s="26">
        <v>353.7</v>
      </c>
      <c r="E18" s="27">
        <f t="shared" si="1"/>
        <v>1.4795882084725982</v>
      </c>
      <c r="F18" s="27">
        <f t="shared" si="5"/>
        <v>93.726077480726</v>
      </c>
      <c r="G18" s="28">
        <f t="shared" si="7"/>
        <v>5081.896551724138</v>
      </c>
      <c r="H18" s="26">
        <v>73.1</v>
      </c>
      <c r="I18" s="27">
        <f t="shared" si="2"/>
        <v>5.544178991277967</v>
      </c>
      <c r="J18" s="26">
        <v>589.1</v>
      </c>
      <c r="K18" s="27">
        <f t="shared" si="3"/>
        <v>2.4928802054901764</v>
      </c>
      <c r="L18" s="27">
        <f t="shared" si="6"/>
        <v>93.32326194496284</v>
      </c>
      <c r="M18" s="28">
        <f t="shared" si="4"/>
        <v>8058.823529411767</v>
      </c>
    </row>
    <row r="19" spans="1:13" ht="15">
      <c r="A19" s="16" t="s">
        <v>24</v>
      </c>
      <c r="B19" s="26">
        <v>73</v>
      </c>
      <c r="C19" s="27">
        <f t="shared" si="0"/>
        <v>5.2090766376480655</v>
      </c>
      <c r="D19" s="26">
        <v>325</v>
      </c>
      <c r="E19" s="27">
        <f t="shared" si="1"/>
        <v>1.3595311499960259</v>
      </c>
      <c r="F19" s="27">
        <f t="shared" si="5"/>
        <v>95.08560863072204</v>
      </c>
      <c r="G19" s="28">
        <f t="shared" si="7"/>
        <v>4452.054794520547</v>
      </c>
      <c r="H19" s="26">
        <v>52</v>
      </c>
      <c r="I19" s="27">
        <f t="shared" si="2"/>
        <v>3.9438756162305655</v>
      </c>
      <c r="J19" s="26">
        <v>361</v>
      </c>
      <c r="K19" s="27">
        <f t="shared" si="3"/>
        <v>1.5276349587200029</v>
      </c>
      <c r="L19" s="27">
        <f t="shared" si="6"/>
        <v>94.85089690368284</v>
      </c>
      <c r="M19" s="28">
        <f t="shared" si="4"/>
        <v>6942.307692307692</v>
      </c>
    </row>
    <row r="20" spans="1:13" ht="15">
      <c r="A20" s="16" t="s">
        <v>25</v>
      </c>
      <c r="B20" s="26">
        <v>18.2</v>
      </c>
      <c r="C20" s="27">
        <f t="shared" si="0"/>
        <v>1.2987012987012987</v>
      </c>
      <c r="D20" s="26">
        <v>148.7</v>
      </c>
      <c r="E20" s="27">
        <f t="shared" si="1"/>
        <v>0.6220377907827971</v>
      </c>
      <c r="F20" s="27">
        <f t="shared" si="5"/>
        <v>95.70764642150483</v>
      </c>
      <c r="G20" s="28">
        <f t="shared" si="7"/>
        <v>8170.32967032967</v>
      </c>
      <c r="H20" s="26">
        <v>18.2</v>
      </c>
      <c r="I20" s="27">
        <f t="shared" si="2"/>
        <v>1.3803564656806977</v>
      </c>
      <c r="J20" s="26">
        <v>152.8</v>
      </c>
      <c r="K20" s="27">
        <f t="shared" si="3"/>
        <v>0.6466000600897962</v>
      </c>
      <c r="L20" s="27">
        <f t="shared" si="6"/>
        <v>95.49749696377263</v>
      </c>
      <c r="M20" s="28">
        <f t="shared" si="4"/>
        <v>8395.604395604396</v>
      </c>
    </row>
    <row r="21" spans="1:13" ht="15">
      <c r="A21" s="16" t="s">
        <v>26</v>
      </c>
      <c r="B21" s="26">
        <v>14</v>
      </c>
      <c r="C21" s="27">
        <f t="shared" si="0"/>
        <v>0.999000999000999</v>
      </c>
      <c r="D21" s="26">
        <v>95.9</v>
      </c>
      <c r="E21" s="27">
        <f t="shared" si="1"/>
        <v>0.4011662685680582</v>
      </c>
      <c r="F21" s="27">
        <f t="shared" si="5"/>
        <v>96.1088126900729</v>
      </c>
      <c r="G21" s="28">
        <f t="shared" si="7"/>
        <v>6850.000000000001</v>
      </c>
      <c r="H21" s="26">
        <v>13.3</v>
      </c>
      <c r="I21" s="27">
        <f t="shared" si="2"/>
        <v>1.0087220326128177</v>
      </c>
      <c r="J21" s="26">
        <v>158.8</v>
      </c>
      <c r="K21" s="27">
        <f t="shared" si="3"/>
        <v>0.6719901148053642</v>
      </c>
      <c r="L21" s="27">
        <f t="shared" si="6"/>
        <v>96.169487078578</v>
      </c>
      <c r="M21" s="28">
        <f t="shared" si="4"/>
        <v>11939.84962406015</v>
      </c>
    </row>
    <row r="22" spans="1:13" ht="15">
      <c r="A22" s="16" t="s">
        <v>27</v>
      </c>
      <c r="B22" s="26">
        <v>5.3</v>
      </c>
      <c r="C22" s="27">
        <f t="shared" si="0"/>
        <v>0.37819323533609245</v>
      </c>
      <c r="D22" s="26">
        <v>93.5</v>
      </c>
      <c r="E22" s="27">
        <f t="shared" si="1"/>
        <v>0.3911266539219337</v>
      </c>
      <c r="F22" s="27">
        <f t="shared" si="5"/>
        <v>96.49993934399482</v>
      </c>
      <c r="G22" s="28">
        <f t="shared" si="7"/>
        <v>17641.509433962266</v>
      </c>
      <c r="H22" s="26">
        <v>5.3</v>
      </c>
      <c r="I22" s="27">
        <f t="shared" si="2"/>
        <v>0.4019719378081153</v>
      </c>
      <c r="J22" s="26">
        <v>93.5</v>
      </c>
      <c r="K22" s="27">
        <f t="shared" si="3"/>
        <v>0.39566168598426665</v>
      </c>
      <c r="L22" s="27">
        <f t="shared" si="6"/>
        <v>96.56514876456227</v>
      </c>
      <c r="M22" s="28">
        <f t="shared" si="4"/>
        <v>17641.509433962266</v>
      </c>
    </row>
    <row r="23" spans="1:13" ht="15">
      <c r="A23" s="16" t="s">
        <v>28</v>
      </c>
      <c r="B23" s="26">
        <v>8.3</v>
      </c>
      <c r="C23" s="27">
        <f t="shared" si="0"/>
        <v>0.5922648779791637</v>
      </c>
      <c r="D23" s="26">
        <v>75.1</v>
      </c>
      <c r="E23" s="27">
        <f t="shared" si="1"/>
        <v>0.31415627496831244</v>
      </c>
      <c r="F23" s="27">
        <f t="shared" si="5"/>
        <v>96.81409561896314</v>
      </c>
      <c r="G23" s="28">
        <f t="shared" si="7"/>
        <v>9048.192771084336</v>
      </c>
      <c r="H23" s="26">
        <v>7.8</v>
      </c>
      <c r="I23" s="27">
        <f t="shared" si="2"/>
        <v>0.5915813424345847</v>
      </c>
      <c r="J23" s="26">
        <v>79</v>
      </c>
      <c r="K23" s="27">
        <f t="shared" si="3"/>
        <v>0.33430238708831084</v>
      </c>
      <c r="L23" s="27">
        <f t="shared" si="6"/>
        <v>96.89945115165058</v>
      </c>
      <c r="M23" s="28">
        <f t="shared" si="4"/>
        <v>10128.205128205127</v>
      </c>
    </row>
    <row r="24" spans="1:13" ht="15">
      <c r="A24" s="16" t="s">
        <v>29</v>
      </c>
      <c r="B24" s="26">
        <v>5</v>
      </c>
      <c r="C24" s="27">
        <f t="shared" si="0"/>
        <v>0.35678607107178534</v>
      </c>
      <c r="D24" s="26">
        <v>74.6</v>
      </c>
      <c r="E24" s="27">
        <f t="shared" si="1"/>
        <v>0.3120646885837032</v>
      </c>
      <c r="F24" s="27">
        <f t="shared" si="5"/>
        <v>97.12616030754684</v>
      </c>
      <c r="G24" s="28">
        <f t="shared" si="7"/>
        <v>14919.999999999998</v>
      </c>
      <c r="H24" s="26">
        <v>5</v>
      </c>
      <c r="I24" s="27">
        <f t="shared" si="2"/>
        <v>0.37921880925293894</v>
      </c>
      <c r="J24" s="26">
        <v>79.1</v>
      </c>
      <c r="K24" s="27">
        <f t="shared" si="3"/>
        <v>0.3347255546669036</v>
      </c>
      <c r="L24" s="27">
        <f t="shared" si="6"/>
        <v>97.23417670631748</v>
      </c>
      <c r="M24" s="28">
        <f t="shared" si="4"/>
        <v>15819.999999999998</v>
      </c>
    </row>
    <row r="25" spans="1:13" ht="15">
      <c r="A25" s="18" t="s">
        <v>30</v>
      </c>
      <c r="B25" s="29">
        <f>B26-SUM(B11:B24)</f>
        <v>85.20000000000027</v>
      </c>
      <c r="C25" s="30">
        <f t="shared" si="0"/>
        <v>6.079634651063241</v>
      </c>
      <c r="D25" s="29">
        <f>D26-SUM(D11:D24)</f>
        <v>686.9999999999964</v>
      </c>
      <c r="E25" s="30">
        <f t="shared" si="1"/>
        <v>2.8738396924531227</v>
      </c>
      <c r="F25" s="30">
        <f t="shared" si="5"/>
        <v>99.99999999999996</v>
      </c>
      <c r="G25" s="31" t="s">
        <v>31</v>
      </c>
      <c r="H25" s="29">
        <f>H26-SUM(H11:H24)</f>
        <v>80.60000000000014</v>
      </c>
      <c r="I25" s="30">
        <f t="shared" si="2"/>
        <v>6.113007205157387</v>
      </c>
      <c r="J25" s="29">
        <f>J26-SUM(J11:J24)</f>
        <v>653.6000000000022</v>
      </c>
      <c r="K25" s="30">
        <f t="shared" si="3"/>
        <v>2.7658232936825407</v>
      </c>
      <c r="L25" s="30">
        <f t="shared" si="6"/>
        <v>100.00000000000003</v>
      </c>
      <c r="M25" s="31" t="s">
        <v>31</v>
      </c>
    </row>
    <row r="26" spans="1:13" ht="15">
      <c r="A26" s="18" t="s">
        <v>32</v>
      </c>
      <c r="B26" s="29">
        <v>1401.4</v>
      </c>
      <c r="C26" s="30">
        <f>SUM(C11:C25)</f>
        <v>100.00000000000003</v>
      </c>
      <c r="D26" s="29">
        <v>23905.3</v>
      </c>
      <c r="E26" s="30">
        <f>SUM(E11:E25)</f>
        <v>99.99999999999996</v>
      </c>
      <c r="F26" s="30"/>
      <c r="G26" s="32">
        <f>D26/B26*1000</f>
        <v>17058.1561295847</v>
      </c>
      <c r="H26" s="29">
        <v>1318.5</v>
      </c>
      <c r="I26" s="30">
        <f>SUM(I11:I25)</f>
        <v>99.99999999999997</v>
      </c>
      <c r="J26" s="29">
        <v>23631.3</v>
      </c>
      <c r="K26" s="30">
        <f>SUM(K11:K25)</f>
        <v>100.00000000000003</v>
      </c>
      <c r="L26" s="30"/>
      <c r="M26" s="32">
        <f>J26/H26*1000</f>
        <v>17922.866894197952</v>
      </c>
    </row>
    <row r="27" ht="15">
      <c r="A27" s="33" t="s">
        <v>33</v>
      </c>
    </row>
    <row r="28" ht="15">
      <c r="A28" s="34" t="s">
        <v>34</v>
      </c>
    </row>
  </sheetData>
  <printOptions horizontalCentered="1" verticalCentered="1"/>
  <pageMargins left="0.75" right="0.75" top="1" bottom="1" header="0.5" footer="0.5"/>
  <pageSetup horizontalDpi="300" verticalDpi="3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2007-12-28T06:44:51Z</dcterms:created>
  <dcterms:modified xsi:type="dcterms:W3CDTF">2007-12-28T06:45:02Z</dcterms:modified>
  <cp:category/>
  <cp:version/>
  <cp:contentType/>
  <cp:contentStatus/>
</cp:coreProperties>
</file>