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ginger" sheetId="1" r:id="rId1"/>
  </sheets>
  <externalReferences>
    <externalReference r:id="rId4"/>
  </externalReferences>
  <definedNames>
    <definedName name="_xlnm.Print_Area" localSheetId="0">'ginger'!$A$1:$AK$30</definedName>
    <definedName name="_xlnm.Print_Titles" localSheetId="0">'ginger'!$A:$A</definedName>
  </definedNames>
  <calcPr fullCalcOnLoad="1"/>
</workbook>
</file>

<file path=xl/sharedStrings.xml><?xml version="1.0" encoding="utf-8"?>
<sst xmlns="http://schemas.openxmlformats.org/spreadsheetml/2006/main" count="68" uniqueCount="44">
  <si>
    <r>
      <t xml:space="preserve">Estimates of Area of </t>
    </r>
    <r>
      <rPr>
        <b/>
        <sz val="12"/>
        <rFont val="Arial"/>
        <family val="2"/>
      </rPr>
      <t>Ginger</t>
    </r>
  </si>
  <si>
    <r>
      <t xml:space="preserve">Estimates of  Production of </t>
    </r>
    <r>
      <rPr>
        <b/>
        <sz val="12"/>
        <rFont val="Arial"/>
        <family val="2"/>
      </rPr>
      <t>Ginger</t>
    </r>
  </si>
  <si>
    <r>
      <t xml:space="preserve">Estimates of  Yield of </t>
    </r>
    <r>
      <rPr>
        <b/>
        <sz val="12"/>
        <rFont val="Arial"/>
        <family val="2"/>
      </rPr>
      <t>Ginger</t>
    </r>
  </si>
  <si>
    <t>State/ UT</t>
  </si>
  <si>
    <t>Area  ( '000 Hectares)</t>
  </si>
  <si>
    <t>Production ( '000 Tonnes)</t>
  </si>
  <si>
    <t>Yield (Kg./Hectare)</t>
  </si>
  <si>
    <t>1996-97</t>
  </si>
  <si>
    <t>1997-98</t>
  </si>
  <si>
    <t>1998-99</t>
  </si>
  <si>
    <t>1999-2000</t>
  </si>
  <si>
    <t xml:space="preserve">2000-01      </t>
  </si>
  <si>
    <t xml:space="preserve">2001-02         </t>
  </si>
  <si>
    <t xml:space="preserve">2002-03  </t>
  </si>
  <si>
    <t>2003-04</t>
  </si>
  <si>
    <t>2004-05</t>
  </si>
  <si>
    <t>2005-06</t>
  </si>
  <si>
    <t>2006-07</t>
  </si>
  <si>
    <t>2007-08</t>
  </si>
  <si>
    <t>Andhra Pradesh</t>
  </si>
  <si>
    <t>Arunachal Pradesh</t>
  </si>
  <si>
    <t>Bihar</t>
  </si>
  <si>
    <t>Chhatisgarh</t>
  </si>
  <si>
    <t>Gujarat</t>
  </si>
  <si>
    <t>Haryana</t>
  </si>
  <si>
    <t>Himachal Pradesh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</si>
  <si>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</si>
  <si>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</si>
  <si>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</si>
  <si>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</si>
  <si>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</si>
  <si>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</si>
  <si>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</si>
  <si>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</si>
  <si>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</si>
  <si>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</si>
  <si>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</si>
  <si>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</si>
  <si>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</si>
  <si>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</si>
  <si>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</si>
  <si>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</si>
  <si>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A &amp; N Islands</t>
  </si>
  <si>
    <t>All India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</si>
</sst>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164" fontId="18" fillId="0" borderId="10" xfId="0" applyNumberFormat="1" applyFont="1" applyBorder="1" applyAlignment="1">
      <alignment horizontal="right" vertical="center"/>
    </xf>
    <xf numFmtId="164" fontId="18" fillId="0" borderId="10" xfId="0" applyNumberFormat="1" applyFont="1" applyBorder="1" applyAlignment="1" applyProtection="1">
      <alignment vertical="center"/>
      <protection/>
    </xf>
    <xf numFmtId="164" fontId="18" fillId="0" borderId="1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horizontal="right" vertical="center"/>
    </xf>
    <xf numFmtId="2" fontId="18" fillId="0" borderId="10" xfId="57" applyNumberFormat="1" applyFont="1" applyBorder="1" applyAlignment="1">
      <alignment vertical="center"/>
    </xf>
    <xf numFmtId="1" fontId="18" fillId="0" borderId="10" xfId="0" applyNumberFormat="1" applyFont="1" applyBorder="1" applyAlignment="1">
      <alignment vertical="center"/>
    </xf>
    <xf numFmtId="164" fontId="18" fillId="0" borderId="10" xfId="0" applyNumberFormat="1" applyFont="1" applyBorder="1" applyAlignment="1">
      <alignment horizontal="right" vertical="center" wrapText="1"/>
    </xf>
    <xf numFmtId="0" fontId="18" fillId="0" borderId="14" xfId="0" applyFont="1" applyBorder="1" applyAlignment="1">
      <alignment vertical="center"/>
    </xf>
    <xf numFmtId="164" fontId="18" fillId="0" borderId="14" xfId="0" applyNumberFormat="1" applyFont="1" applyBorder="1" applyAlignment="1">
      <alignment horizontal="right" vertical="center"/>
    </xf>
    <xf numFmtId="164" fontId="18" fillId="0" borderId="14" xfId="0" applyNumberFormat="1" applyFont="1" applyBorder="1" applyAlignment="1" applyProtection="1">
      <alignment vertical="center"/>
      <protection/>
    </xf>
    <xf numFmtId="164" fontId="18" fillId="0" borderId="14" xfId="0" applyNumberFormat="1" applyFont="1" applyBorder="1" applyAlignment="1">
      <alignment vertical="center"/>
    </xf>
    <xf numFmtId="2" fontId="18" fillId="0" borderId="14" xfId="0" applyNumberFormat="1" applyFont="1" applyBorder="1" applyAlignment="1">
      <alignment vertical="center"/>
    </xf>
    <xf numFmtId="2" fontId="18" fillId="0" borderId="14" xfId="0" applyNumberFormat="1" applyFont="1" applyBorder="1" applyAlignment="1">
      <alignment horizontal="right" vertical="center"/>
    </xf>
    <xf numFmtId="2" fontId="18" fillId="0" borderId="14" xfId="57" applyNumberFormat="1" applyFont="1" applyBorder="1" applyAlignment="1">
      <alignment vertical="center"/>
    </xf>
    <xf numFmtId="1" fontId="18" fillId="0" borderId="14" xfId="0" applyNumberFormat="1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164" fontId="18" fillId="0" borderId="15" xfId="0" applyNumberFormat="1" applyFont="1" applyBorder="1" applyAlignment="1">
      <alignment horizontal="right" vertical="center"/>
    </xf>
    <xf numFmtId="164" fontId="18" fillId="0" borderId="15" xfId="0" applyNumberFormat="1" applyFont="1" applyBorder="1" applyAlignment="1">
      <alignment vertical="center"/>
    </xf>
    <xf numFmtId="2" fontId="18" fillId="0" borderId="15" xfId="0" applyNumberFormat="1" applyFont="1" applyBorder="1" applyAlignment="1">
      <alignment vertical="center"/>
    </xf>
    <xf numFmtId="1" fontId="18" fillId="0" borderId="15" xfId="0" applyNumberFormat="1" applyFont="1" applyBorder="1" applyAlignment="1">
      <alignment vertical="center"/>
    </xf>
    <xf numFmtId="164" fontId="18" fillId="0" borderId="0" xfId="0" applyNumberFormat="1" applyFont="1" applyBorder="1" applyAlignment="1">
      <alignment horizontal="right" vertical="center"/>
    </xf>
    <xf numFmtId="164" fontId="18" fillId="0" borderId="0" xfId="0" applyNumberFormat="1" applyFont="1" applyBorder="1" applyAlignment="1">
      <alignment vertical="center"/>
    </xf>
    <xf numFmtId="164" fontId="18" fillId="0" borderId="0" xfId="0" applyNumberFormat="1" applyFont="1" applyBorder="1" applyAlignment="1" applyProtection="1">
      <alignment vertical="center"/>
      <protection/>
    </xf>
    <xf numFmtId="1" fontId="18" fillId="0" borderId="0" xfId="0" applyNumberFormat="1" applyFont="1" applyBorder="1" applyAlignment="1">
      <alignment vertical="center"/>
    </xf>
    <xf numFmtId="1" fontId="18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164" fontId="18" fillId="0" borderId="0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HM\Desktop\Other%20Projects\Eands\NIC%20(Removed%20formulas)\Minor%20Crops\minor%20cro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damom"/>
      <sheetName val="ginger"/>
      <sheetName val="garlic"/>
      <sheetName val="Chillies"/>
      <sheetName val="tapioca"/>
      <sheetName val="black pepp"/>
      <sheetName val="coriander"/>
      <sheetName val="guarseed"/>
      <sheetName val="Turmeric"/>
      <sheetName val="sweet potato"/>
      <sheetName val="arecanut"/>
      <sheetName val="tobacco"/>
      <sheetName val="banana"/>
      <sheetName val="coconut"/>
      <sheetName val="sanhemp"/>
      <sheetName val="potato"/>
      <sheetName val="O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3"/>
  <sheetViews>
    <sheetView tabSelected="1" view="pageBreakPreview" zoomScale="60" zoomScaleNormal="6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2.75"/>
  <cols>
    <col min="1" max="1" width="20.421875" style="2" customWidth="1"/>
    <col min="2" max="37" width="11.7109375" style="2" customWidth="1"/>
    <col min="38" max="16384" width="9.140625" style="2" customWidth="1"/>
  </cols>
  <sheetData>
    <row r="1" spans="1:37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1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2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ht="17.25" customHeight="1"/>
    <row r="3" spans="1:37" ht="17.25" customHeight="1">
      <c r="A3" s="3" t="s">
        <v>3</v>
      </c>
      <c r="B3" s="4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4" t="s">
        <v>5</v>
      </c>
      <c r="O3" s="5"/>
      <c r="P3" s="5"/>
      <c r="Q3" s="5"/>
      <c r="R3" s="5"/>
      <c r="S3" s="5"/>
      <c r="T3" s="5"/>
      <c r="U3" s="5"/>
      <c r="V3" s="5"/>
      <c r="W3" s="5"/>
      <c r="X3" s="5"/>
      <c r="Y3" s="6"/>
      <c r="Z3" s="4" t="s">
        <v>6</v>
      </c>
      <c r="AA3" s="5"/>
      <c r="AB3" s="5"/>
      <c r="AC3" s="5"/>
      <c r="AD3" s="5"/>
      <c r="AE3" s="5"/>
      <c r="AF3" s="5"/>
      <c r="AG3" s="5"/>
      <c r="AH3" s="5"/>
      <c r="AI3" s="5"/>
      <c r="AJ3" s="5"/>
      <c r="AK3" s="6"/>
    </row>
    <row r="4" spans="1:37" ht="30" customHeight="1">
      <c r="A4" s="3"/>
      <c r="B4" s="7" t="s">
        <v>7</v>
      </c>
      <c r="C4" s="7" t="s">
        <v>8</v>
      </c>
      <c r="D4" s="7" t="s">
        <v>9</v>
      </c>
      <c r="E4" s="7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7" t="s">
        <v>7</v>
      </c>
      <c r="O4" s="7" t="s">
        <v>8</v>
      </c>
      <c r="P4" s="7" t="s">
        <v>9</v>
      </c>
      <c r="Q4" s="7" t="s">
        <v>10</v>
      </c>
      <c r="R4" s="8" t="s">
        <v>11</v>
      </c>
      <c r="S4" s="8" t="s">
        <v>12</v>
      </c>
      <c r="T4" s="8" t="s">
        <v>13</v>
      </c>
      <c r="U4" s="8" t="s">
        <v>14</v>
      </c>
      <c r="V4" s="8" t="s">
        <v>15</v>
      </c>
      <c r="W4" s="8" t="s">
        <v>16</v>
      </c>
      <c r="X4" s="8" t="s">
        <v>17</v>
      </c>
      <c r="Y4" s="8" t="s">
        <v>18</v>
      </c>
      <c r="Z4" s="7" t="s">
        <v>7</v>
      </c>
      <c r="AA4" s="7" t="s">
        <v>8</v>
      </c>
      <c r="AB4" s="7" t="s">
        <v>9</v>
      </c>
      <c r="AC4" s="9" t="s">
        <v>10</v>
      </c>
      <c r="AD4" s="8" t="s">
        <v>11</v>
      </c>
      <c r="AE4" s="8" t="s">
        <v>12</v>
      </c>
      <c r="AF4" s="8" t="s">
        <v>13</v>
      </c>
      <c r="AG4" s="8" t="s">
        <v>14</v>
      </c>
      <c r="AH4" s="8" t="s">
        <v>15</v>
      </c>
      <c r="AI4" s="8" t="s">
        <v>16</v>
      </c>
      <c r="AJ4" s="8" t="s">
        <v>17</v>
      </c>
      <c r="AK4" s="8" t="s">
        <v>18</v>
      </c>
    </row>
    <row r="5" spans="1:37" s="10" customFormat="1" ht="15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2</v>
      </c>
      <c r="O5" s="7">
        <v>3</v>
      </c>
      <c r="P5" s="7">
        <v>4</v>
      </c>
      <c r="Q5" s="7">
        <v>5</v>
      </c>
      <c r="R5" s="7">
        <v>6</v>
      </c>
      <c r="S5" s="7">
        <v>7</v>
      </c>
      <c r="T5" s="7">
        <v>8</v>
      </c>
      <c r="U5" s="7">
        <v>7</v>
      </c>
      <c r="V5" s="7">
        <v>8</v>
      </c>
      <c r="W5" s="7">
        <v>9</v>
      </c>
      <c r="X5" s="7">
        <v>10</v>
      </c>
      <c r="Y5" s="7">
        <v>11</v>
      </c>
      <c r="Z5" s="7">
        <v>2</v>
      </c>
      <c r="AA5" s="7">
        <v>3</v>
      </c>
      <c r="AB5" s="7">
        <v>4</v>
      </c>
      <c r="AC5" s="7">
        <v>5</v>
      </c>
      <c r="AD5" s="7">
        <v>6</v>
      </c>
      <c r="AE5" s="7">
        <v>7</v>
      </c>
      <c r="AF5" s="7">
        <v>8</v>
      </c>
      <c r="AG5" s="7">
        <v>12</v>
      </c>
      <c r="AH5" s="7">
        <v>13</v>
      </c>
      <c r="AI5" s="7">
        <v>14</v>
      </c>
      <c r="AJ5" s="7">
        <v>15</v>
      </c>
      <c r="AK5" s="7">
        <v>16</v>
      </c>
    </row>
    <row r="6" spans="1:37" ht="22.5" customHeight="1">
      <c r="A6" s="11" t="s">
        <v>19</v>
      </c>
      <c r="B6" s="12">
        <v>2.41</v>
      </c>
      <c r="C6" s="12">
        <v>1.91</v>
      </c>
      <c r="D6" s="13">
        <v>1.91</v>
      </c>
      <c r="E6" s="12">
        <v>2</v>
      </c>
      <c r="F6" s="12">
        <v>2.3</v>
      </c>
      <c r="G6" s="12">
        <v>2.5</v>
      </c>
      <c r="H6" s="14">
        <v>2</v>
      </c>
      <c r="I6" s="15">
        <v>1.9</v>
      </c>
      <c r="J6" s="15">
        <v>1.7</v>
      </c>
      <c r="K6" s="15">
        <v>1.7</v>
      </c>
      <c r="L6" s="16">
        <v>1.7</v>
      </c>
      <c r="M6" s="16">
        <v>1.7</v>
      </c>
      <c r="N6" s="12">
        <v>8.96</v>
      </c>
      <c r="O6" s="12">
        <v>6.77</v>
      </c>
      <c r="P6" s="13">
        <v>6.77</v>
      </c>
      <c r="Q6" s="12">
        <v>7</v>
      </c>
      <c r="R6" s="12">
        <v>6.5</v>
      </c>
      <c r="S6" s="12">
        <v>6.3</v>
      </c>
      <c r="T6" s="12">
        <v>3</v>
      </c>
      <c r="U6" s="15">
        <v>5.6</v>
      </c>
      <c r="V6" s="15">
        <v>4.8</v>
      </c>
      <c r="W6" s="15">
        <v>4.8</v>
      </c>
      <c r="X6" s="17">
        <v>4.8</v>
      </c>
      <c r="Y6" s="17">
        <v>4.8</v>
      </c>
      <c r="Z6" s="18">
        <f aca="true" t="shared" si="0" ref="Z6:AK21">N6/B6*1000</f>
        <v>3717.8423236514523</v>
      </c>
      <c r="AA6" s="18">
        <f t="shared" si="0"/>
        <v>3544.502617801047</v>
      </c>
      <c r="AB6" s="18">
        <f t="shared" si="0"/>
        <v>3544.502617801047</v>
      </c>
      <c r="AC6" s="18">
        <f t="shared" si="0"/>
        <v>3500</v>
      </c>
      <c r="AD6" s="18">
        <f t="shared" si="0"/>
        <v>2826.0869565217395</v>
      </c>
      <c r="AE6" s="18">
        <f t="shared" si="0"/>
        <v>2520</v>
      </c>
      <c r="AF6" s="18">
        <f t="shared" si="0"/>
        <v>1500</v>
      </c>
      <c r="AG6" s="18">
        <f t="shared" si="0"/>
        <v>2947.368421052631</v>
      </c>
      <c r="AH6" s="18">
        <f t="shared" si="0"/>
        <v>2823.529411764706</v>
      </c>
      <c r="AI6" s="18">
        <f t="shared" si="0"/>
        <v>2823.529411764706</v>
      </c>
      <c r="AJ6" s="18">
        <f t="shared" si="0"/>
        <v>2823.529411764706</v>
      </c>
      <c r="AK6" s="18">
        <f t="shared" si="0"/>
        <v>2823.529411764706</v>
      </c>
    </row>
    <row r="7" spans="1:37" ht="22.5" customHeight="1">
      <c r="A7" s="11" t="s">
        <v>20</v>
      </c>
      <c r="B7" s="12">
        <v>3.33</v>
      </c>
      <c r="C7" s="12">
        <v>4.19</v>
      </c>
      <c r="D7" s="13">
        <v>4.34</v>
      </c>
      <c r="E7" s="12">
        <v>4.3</v>
      </c>
      <c r="F7" s="12">
        <v>4.8</v>
      </c>
      <c r="G7" s="12">
        <v>4.6</v>
      </c>
      <c r="H7" s="14">
        <v>4.4</v>
      </c>
      <c r="I7" s="15">
        <v>4.7</v>
      </c>
      <c r="J7" s="15">
        <v>4.5</v>
      </c>
      <c r="K7" s="15">
        <v>4.8</v>
      </c>
      <c r="L7" s="16">
        <v>5.8</v>
      </c>
      <c r="M7" s="16">
        <v>6.3</v>
      </c>
      <c r="N7" s="12">
        <v>24.34</v>
      </c>
      <c r="O7" s="12">
        <v>32.08</v>
      </c>
      <c r="P7" s="13">
        <v>31.09</v>
      </c>
      <c r="Q7" s="12">
        <v>31.1</v>
      </c>
      <c r="R7" s="12">
        <v>35.3</v>
      </c>
      <c r="S7" s="12">
        <v>38</v>
      </c>
      <c r="T7" s="12">
        <v>32.3</v>
      </c>
      <c r="U7" s="15">
        <v>37.2</v>
      </c>
      <c r="V7" s="15">
        <v>32.9</v>
      </c>
      <c r="W7" s="15">
        <v>32.9</v>
      </c>
      <c r="X7" s="17">
        <v>42.8</v>
      </c>
      <c r="Y7" s="17">
        <v>47.4</v>
      </c>
      <c r="Z7" s="18">
        <f t="shared" si="0"/>
        <v>7309.309309309309</v>
      </c>
      <c r="AA7" s="18">
        <f t="shared" si="0"/>
        <v>7656.324582338902</v>
      </c>
      <c r="AB7" s="18">
        <f t="shared" si="0"/>
        <v>7163.594470046083</v>
      </c>
      <c r="AC7" s="18">
        <f t="shared" si="0"/>
        <v>7232.5581395348845</v>
      </c>
      <c r="AD7" s="18">
        <f t="shared" si="0"/>
        <v>7354.166666666666</v>
      </c>
      <c r="AE7" s="18">
        <f t="shared" si="0"/>
        <v>8260.869565217392</v>
      </c>
      <c r="AF7" s="18">
        <f t="shared" si="0"/>
        <v>7340.90909090909</v>
      </c>
      <c r="AG7" s="18">
        <f t="shared" si="0"/>
        <v>7914.893617021277</v>
      </c>
      <c r="AH7" s="18">
        <f t="shared" si="0"/>
        <v>7311.111111111111</v>
      </c>
      <c r="AI7" s="18">
        <f t="shared" si="0"/>
        <v>6854.166666666667</v>
      </c>
      <c r="AJ7" s="18">
        <f t="shared" si="0"/>
        <v>7379.310344827586</v>
      </c>
      <c r="AK7" s="18">
        <f t="shared" si="0"/>
        <v>7523.809523809524</v>
      </c>
    </row>
    <row r="8" spans="1:37" ht="22.5" customHeight="1">
      <c r="A8" s="11" t="s">
        <v>21</v>
      </c>
      <c r="B8" s="12">
        <v>0.79</v>
      </c>
      <c r="C8" s="12">
        <v>0.63</v>
      </c>
      <c r="D8" s="13">
        <v>0.71</v>
      </c>
      <c r="E8" s="12">
        <v>0.8</v>
      </c>
      <c r="F8" s="12">
        <v>0.7</v>
      </c>
      <c r="G8" s="12">
        <v>0.4</v>
      </c>
      <c r="H8" s="14">
        <v>0.4</v>
      </c>
      <c r="I8" s="15">
        <v>0.4</v>
      </c>
      <c r="J8" s="15">
        <v>0.4</v>
      </c>
      <c r="K8" s="15">
        <v>0.8</v>
      </c>
      <c r="L8" s="16">
        <v>0.5</v>
      </c>
      <c r="M8" s="16">
        <v>0.7</v>
      </c>
      <c r="N8" s="12">
        <v>1.13</v>
      </c>
      <c r="O8" s="12">
        <v>0.89</v>
      </c>
      <c r="P8" s="14">
        <v>0.98</v>
      </c>
      <c r="Q8" s="12">
        <v>1.2</v>
      </c>
      <c r="R8" s="12">
        <v>1</v>
      </c>
      <c r="S8" s="12">
        <v>0.6</v>
      </c>
      <c r="T8" s="12">
        <v>0.6</v>
      </c>
      <c r="U8" s="15">
        <v>0.5</v>
      </c>
      <c r="V8" s="15">
        <v>0.6</v>
      </c>
      <c r="W8" s="15">
        <v>1.2</v>
      </c>
      <c r="X8" s="17">
        <v>0.8</v>
      </c>
      <c r="Y8" s="17">
        <v>1</v>
      </c>
      <c r="Z8" s="18">
        <f t="shared" si="0"/>
        <v>1430.3797468354428</v>
      </c>
      <c r="AA8" s="18">
        <f t="shared" si="0"/>
        <v>1412.6984126984128</v>
      </c>
      <c r="AB8" s="18">
        <f t="shared" si="0"/>
        <v>1380.281690140845</v>
      </c>
      <c r="AC8" s="18">
        <f t="shared" si="0"/>
        <v>1499.9999999999998</v>
      </c>
      <c r="AD8" s="18">
        <f t="shared" si="0"/>
        <v>1428.5714285714287</v>
      </c>
      <c r="AE8" s="18">
        <f t="shared" si="0"/>
        <v>1499.9999999999998</v>
      </c>
      <c r="AF8" s="18">
        <f t="shared" si="0"/>
        <v>1499.9999999999998</v>
      </c>
      <c r="AG8" s="18">
        <f t="shared" si="0"/>
        <v>1250</v>
      </c>
      <c r="AH8" s="18">
        <f t="shared" si="0"/>
        <v>1499.9999999999998</v>
      </c>
      <c r="AI8" s="18">
        <f t="shared" si="0"/>
        <v>1499.9999999999998</v>
      </c>
      <c r="AJ8" s="18">
        <f t="shared" si="0"/>
        <v>1600</v>
      </c>
      <c r="AK8" s="18">
        <f t="shared" si="0"/>
        <v>1428.5714285714287</v>
      </c>
    </row>
    <row r="9" spans="1:37" ht="22.5" customHeight="1">
      <c r="A9" s="11" t="s">
        <v>22</v>
      </c>
      <c r="B9" s="12"/>
      <c r="C9" s="12"/>
      <c r="D9" s="13"/>
      <c r="E9" s="12"/>
      <c r="F9" s="12">
        <v>1.7</v>
      </c>
      <c r="G9" s="12">
        <v>1.8</v>
      </c>
      <c r="H9" s="14">
        <v>1.4</v>
      </c>
      <c r="I9" s="15"/>
      <c r="J9" s="15">
        <v>0</v>
      </c>
      <c r="K9" s="15">
        <v>1.3</v>
      </c>
      <c r="L9" s="16">
        <v>1.6</v>
      </c>
      <c r="M9" s="16">
        <v>1.8</v>
      </c>
      <c r="N9" s="12"/>
      <c r="O9" s="12"/>
      <c r="P9" s="13"/>
      <c r="Q9" s="12"/>
      <c r="R9" s="12">
        <v>1.5</v>
      </c>
      <c r="S9" s="12">
        <v>1.7</v>
      </c>
      <c r="T9" s="14">
        <v>1.3</v>
      </c>
      <c r="U9" s="15"/>
      <c r="V9" s="15">
        <v>0</v>
      </c>
      <c r="W9" s="15">
        <v>1.2</v>
      </c>
      <c r="X9" s="17">
        <v>1.8</v>
      </c>
      <c r="Y9" s="17">
        <v>2</v>
      </c>
      <c r="Z9" s="18"/>
      <c r="AA9" s="18"/>
      <c r="AB9" s="18"/>
      <c r="AC9" s="18"/>
      <c r="AD9" s="18">
        <f t="shared" si="0"/>
        <v>882.3529411764706</v>
      </c>
      <c r="AE9" s="18">
        <f t="shared" si="0"/>
        <v>944.4444444444445</v>
      </c>
      <c r="AF9" s="18">
        <f t="shared" si="0"/>
        <v>928.5714285714287</v>
      </c>
      <c r="AG9" s="18"/>
      <c r="AH9" s="18"/>
      <c r="AI9" s="18">
        <f t="shared" si="0"/>
        <v>923.076923076923</v>
      </c>
      <c r="AJ9" s="18">
        <f t="shared" si="0"/>
        <v>1125</v>
      </c>
      <c r="AK9" s="18">
        <f t="shared" si="0"/>
        <v>1111.111111111111</v>
      </c>
    </row>
    <row r="10" spans="1:37" ht="22.5" customHeight="1">
      <c r="A10" s="11" t="s">
        <v>23</v>
      </c>
      <c r="B10" s="12">
        <v>0.56</v>
      </c>
      <c r="C10" s="12">
        <v>0.65</v>
      </c>
      <c r="D10" s="13">
        <v>1.19</v>
      </c>
      <c r="E10" s="12">
        <v>1.2</v>
      </c>
      <c r="F10" s="12">
        <v>1.2</v>
      </c>
      <c r="G10" s="12">
        <v>1.1</v>
      </c>
      <c r="H10" s="14">
        <v>1.2</v>
      </c>
      <c r="I10" s="15">
        <v>1.9</v>
      </c>
      <c r="J10" s="15">
        <v>1.9</v>
      </c>
      <c r="K10" s="15">
        <v>1.9</v>
      </c>
      <c r="L10" s="16">
        <v>1.9</v>
      </c>
      <c r="M10" s="16">
        <v>1.9</v>
      </c>
      <c r="N10" s="12">
        <v>2.24</v>
      </c>
      <c r="O10" s="12">
        <v>2.6</v>
      </c>
      <c r="P10" s="13">
        <v>4.76</v>
      </c>
      <c r="Q10" s="12">
        <v>4.8</v>
      </c>
      <c r="R10" s="12">
        <v>4.8</v>
      </c>
      <c r="S10" s="12">
        <v>2.8</v>
      </c>
      <c r="T10" s="12">
        <f>19.4*0.175</f>
        <v>3.3949999999999996</v>
      </c>
      <c r="U10" s="15">
        <v>4</v>
      </c>
      <c r="V10" s="15">
        <v>4</v>
      </c>
      <c r="W10" s="15">
        <v>4</v>
      </c>
      <c r="X10" s="17">
        <v>4</v>
      </c>
      <c r="Y10" s="17">
        <v>4</v>
      </c>
      <c r="Z10" s="18">
        <f t="shared" si="0"/>
        <v>4000</v>
      </c>
      <c r="AA10" s="18">
        <f t="shared" si="0"/>
        <v>4000</v>
      </c>
      <c r="AB10" s="18">
        <f t="shared" si="0"/>
        <v>4000</v>
      </c>
      <c r="AC10" s="18">
        <f t="shared" si="0"/>
        <v>4000</v>
      </c>
      <c r="AD10" s="18">
        <f t="shared" si="0"/>
        <v>4000</v>
      </c>
      <c r="AE10" s="18">
        <f t="shared" si="0"/>
        <v>2545.454545454545</v>
      </c>
      <c r="AF10" s="18">
        <f t="shared" si="0"/>
        <v>2829.1666666666665</v>
      </c>
      <c r="AG10" s="18">
        <f t="shared" si="0"/>
        <v>2105.2631578947367</v>
      </c>
      <c r="AH10" s="18">
        <f t="shared" si="0"/>
        <v>2105.2631578947367</v>
      </c>
      <c r="AI10" s="18">
        <f t="shared" si="0"/>
        <v>2105.2631578947367</v>
      </c>
      <c r="AJ10" s="18">
        <f t="shared" si="0"/>
        <v>2105.2631578947367</v>
      </c>
      <c r="AK10" s="18">
        <f t="shared" si="0"/>
        <v>2105.2631578947367</v>
      </c>
    </row>
    <row r="11" spans="1:37" ht="22.5" customHeight="1">
      <c r="A11" s="11" t="s">
        <v>24</v>
      </c>
      <c r="B11" s="12">
        <v>0.03</v>
      </c>
      <c r="C11" s="12">
        <v>0.04</v>
      </c>
      <c r="D11" s="14">
        <v>0.04</v>
      </c>
      <c r="E11" s="12"/>
      <c r="F11" s="12"/>
      <c r="G11" s="12"/>
      <c r="H11" s="14"/>
      <c r="I11" s="15"/>
      <c r="J11" s="15"/>
      <c r="K11" s="15"/>
      <c r="L11" s="16">
        <v>0.23</v>
      </c>
      <c r="M11" s="16">
        <v>0.31</v>
      </c>
      <c r="N11" s="12">
        <v>0.01</v>
      </c>
      <c r="O11" s="12">
        <v>0.01</v>
      </c>
      <c r="P11" s="12">
        <v>0.01</v>
      </c>
      <c r="Q11" s="12"/>
      <c r="R11" s="12"/>
      <c r="S11" s="12"/>
      <c r="T11" s="14"/>
      <c r="U11" s="15"/>
      <c r="V11" s="15"/>
      <c r="W11" s="15"/>
      <c r="X11" s="17">
        <v>2.74</v>
      </c>
      <c r="Y11" s="17">
        <v>3.31</v>
      </c>
      <c r="Z11" s="18">
        <f>N11/B11*1000</f>
        <v>333.33333333333337</v>
      </c>
      <c r="AA11" s="18">
        <f t="shared" si="0"/>
        <v>250</v>
      </c>
      <c r="AB11" s="18">
        <f t="shared" si="0"/>
        <v>250</v>
      </c>
      <c r="AC11" s="18" t="e">
        <f t="shared" si="0"/>
        <v>#DIV/0!</v>
      </c>
      <c r="AD11" s="18" t="e">
        <f t="shared" si="0"/>
        <v>#DIV/0!</v>
      </c>
      <c r="AE11" s="18" t="e">
        <f t="shared" si="0"/>
        <v>#DIV/0!</v>
      </c>
      <c r="AF11" s="18" t="e">
        <f t="shared" si="0"/>
        <v>#DIV/0!</v>
      </c>
      <c r="AG11" s="18"/>
      <c r="AH11" s="18"/>
      <c r="AI11" s="18"/>
      <c r="AJ11" s="18">
        <f t="shared" si="0"/>
        <v>11913.04347826087</v>
      </c>
      <c r="AK11" s="18">
        <f t="shared" si="0"/>
        <v>10677.41935483871</v>
      </c>
    </row>
    <row r="12" spans="1:37" ht="22.5" customHeight="1">
      <c r="A12" s="11" t="s">
        <v>25</v>
      </c>
      <c r="B12" s="12">
        <v>1.43</v>
      </c>
      <c r="C12" s="12">
        <v>1.54</v>
      </c>
      <c r="D12" s="14">
        <v>1.81</v>
      </c>
      <c r="E12" s="12">
        <v>1.8</v>
      </c>
      <c r="F12" s="12">
        <v>1.8</v>
      </c>
      <c r="G12" s="12">
        <v>2.6</v>
      </c>
      <c r="H12" s="14">
        <v>2.5</v>
      </c>
      <c r="I12" s="15">
        <v>2</v>
      </c>
      <c r="J12" s="15">
        <v>2</v>
      </c>
      <c r="K12" s="15">
        <v>2.2</v>
      </c>
      <c r="L12" s="16">
        <v>2.4</v>
      </c>
      <c r="M12" s="16">
        <v>2.3</v>
      </c>
      <c r="N12" s="12">
        <v>0.69</v>
      </c>
      <c r="O12" s="12">
        <v>0.74</v>
      </c>
      <c r="P12" s="13">
        <v>0.87</v>
      </c>
      <c r="Q12" s="12">
        <v>0.9</v>
      </c>
      <c r="R12" s="12">
        <v>0.9</v>
      </c>
      <c r="S12" s="12">
        <v>29</v>
      </c>
      <c r="T12" s="12">
        <v>17.1</v>
      </c>
      <c r="U12" s="15">
        <v>14.7</v>
      </c>
      <c r="V12" s="15">
        <v>14.7</v>
      </c>
      <c r="W12" s="15">
        <v>16.2</v>
      </c>
      <c r="X12" s="17">
        <v>20.6</v>
      </c>
      <c r="Y12" s="17">
        <v>17.6</v>
      </c>
      <c r="Z12" s="18">
        <f t="shared" si="0"/>
        <v>482.5174825174825</v>
      </c>
      <c r="AA12" s="18">
        <f t="shared" si="0"/>
        <v>480.5194805194805</v>
      </c>
      <c r="AB12" s="18">
        <f t="shared" si="0"/>
        <v>480.6629834254144</v>
      </c>
      <c r="AC12" s="18">
        <f t="shared" si="0"/>
        <v>500</v>
      </c>
      <c r="AD12" s="18">
        <f t="shared" si="0"/>
        <v>500</v>
      </c>
      <c r="AE12" s="18">
        <f t="shared" si="0"/>
        <v>11153.846153846152</v>
      </c>
      <c r="AF12" s="18">
        <f t="shared" si="0"/>
        <v>6840.000000000001</v>
      </c>
      <c r="AG12" s="18">
        <f t="shared" si="0"/>
        <v>7350</v>
      </c>
      <c r="AH12" s="18">
        <f t="shared" si="0"/>
        <v>7350</v>
      </c>
      <c r="AI12" s="18">
        <f t="shared" si="0"/>
        <v>7363.636363636362</v>
      </c>
      <c r="AJ12" s="18">
        <f t="shared" si="0"/>
        <v>8583.333333333334</v>
      </c>
      <c r="AK12" s="18">
        <f t="shared" si="0"/>
        <v>7652.173913043479</v>
      </c>
    </row>
    <row r="13" spans="1:37" ht="22.5" customHeight="1">
      <c r="A13" s="11" t="s">
        <v>26</v>
      </c>
      <c r="B13" s="12">
        <v>4.41</v>
      </c>
      <c r="C13" s="12">
        <v>3.62</v>
      </c>
      <c r="D13" s="13">
        <v>3.94</v>
      </c>
      <c r="E13" s="12">
        <v>7.6</v>
      </c>
      <c r="F13" s="12">
        <v>10.7</v>
      </c>
      <c r="G13" s="12">
        <v>10.7</v>
      </c>
      <c r="H13" s="14">
        <v>10.9</v>
      </c>
      <c r="I13" s="15">
        <v>8.3</v>
      </c>
      <c r="J13" s="15">
        <v>9.1</v>
      </c>
      <c r="K13" s="15">
        <v>21.7</v>
      </c>
      <c r="L13" s="16">
        <v>17</v>
      </c>
      <c r="M13" s="16">
        <v>15</v>
      </c>
      <c r="N13" s="12">
        <v>5.81</v>
      </c>
      <c r="O13" s="12">
        <v>4.75</v>
      </c>
      <c r="P13" s="13">
        <v>5.26</v>
      </c>
      <c r="Q13" s="12">
        <v>10</v>
      </c>
      <c r="R13" s="12">
        <v>14.2</v>
      </c>
      <c r="S13" s="12">
        <v>14.1</v>
      </c>
      <c r="T13" s="12">
        <v>14.4</v>
      </c>
      <c r="U13" s="15">
        <v>10.9</v>
      </c>
      <c r="V13" s="15">
        <v>11.9</v>
      </c>
      <c r="W13" s="15">
        <v>28.3</v>
      </c>
      <c r="X13" s="17">
        <v>22.9</v>
      </c>
      <c r="Y13" s="17">
        <v>19.4</v>
      </c>
      <c r="Z13" s="18">
        <f t="shared" si="0"/>
        <v>1317.4603174603171</v>
      </c>
      <c r="AA13" s="18">
        <f t="shared" si="0"/>
        <v>1312.1546961325967</v>
      </c>
      <c r="AB13" s="18">
        <f t="shared" si="0"/>
        <v>1335.0253807106599</v>
      </c>
      <c r="AC13" s="18">
        <f t="shared" si="0"/>
        <v>1315.7894736842106</v>
      </c>
      <c r="AD13" s="18">
        <f t="shared" si="0"/>
        <v>1327.1028037383178</v>
      </c>
      <c r="AE13" s="18">
        <f t="shared" si="0"/>
        <v>1317.7570093457944</v>
      </c>
      <c r="AF13" s="18">
        <f t="shared" si="0"/>
        <v>1321.1009174311928</v>
      </c>
      <c r="AG13" s="18">
        <f t="shared" si="0"/>
        <v>1313.2530120481927</v>
      </c>
      <c r="AH13" s="18">
        <f t="shared" si="0"/>
        <v>1307.6923076923076</v>
      </c>
      <c r="AI13" s="18">
        <f t="shared" si="0"/>
        <v>1304.147465437788</v>
      </c>
      <c r="AJ13" s="18">
        <f t="shared" si="0"/>
        <v>1347.0588235294117</v>
      </c>
      <c r="AK13" s="18">
        <f t="shared" si="0"/>
        <v>1293.3333333333333</v>
      </c>
    </row>
    <row r="14" spans="1:37" ht="22.5" customHeight="1">
      <c r="A14" s="11" t="s">
        <v>27</v>
      </c>
      <c r="B14" s="12">
        <v>12.81</v>
      </c>
      <c r="C14" s="12">
        <v>14.1</v>
      </c>
      <c r="D14" s="14">
        <v>14.57</v>
      </c>
      <c r="E14" s="12">
        <v>12.7</v>
      </c>
      <c r="F14" s="12">
        <v>11.6</v>
      </c>
      <c r="G14" s="12">
        <v>10.7</v>
      </c>
      <c r="H14" s="14">
        <v>9</v>
      </c>
      <c r="I14" s="15">
        <v>8.5</v>
      </c>
      <c r="J14" s="15">
        <v>8.9</v>
      </c>
      <c r="K14" s="15">
        <v>9.3</v>
      </c>
      <c r="L14" s="16">
        <v>11.1</v>
      </c>
      <c r="M14" s="16">
        <v>8.9</v>
      </c>
      <c r="N14" s="12">
        <v>48.47</v>
      </c>
      <c r="O14" s="12">
        <v>49.75</v>
      </c>
      <c r="P14" s="13">
        <v>49.95</v>
      </c>
      <c r="Q14" s="12">
        <v>43.3</v>
      </c>
      <c r="R14" s="12">
        <v>42.7</v>
      </c>
      <c r="S14" s="12">
        <v>40.2</v>
      </c>
      <c r="T14" s="12">
        <v>32.4</v>
      </c>
      <c r="U14" s="15">
        <v>33</v>
      </c>
      <c r="V14" s="15">
        <v>30.6</v>
      </c>
      <c r="W14" s="15">
        <v>38.7</v>
      </c>
      <c r="X14" s="17">
        <v>42.5</v>
      </c>
      <c r="Y14" s="17">
        <v>31.7</v>
      </c>
      <c r="Z14" s="18">
        <f t="shared" si="0"/>
        <v>3783.7626854020295</v>
      </c>
      <c r="AA14" s="18">
        <f t="shared" si="0"/>
        <v>3528.368794326241</v>
      </c>
      <c r="AB14" s="18">
        <f t="shared" si="0"/>
        <v>3428.277282086479</v>
      </c>
      <c r="AC14" s="18">
        <f t="shared" si="0"/>
        <v>3409.448818897638</v>
      </c>
      <c r="AD14" s="18">
        <f t="shared" si="0"/>
        <v>3681.034482758621</v>
      </c>
      <c r="AE14" s="18">
        <f t="shared" si="0"/>
        <v>3757.009345794393</v>
      </c>
      <c r="AF14" s="18">
        <f t="shared" si="0"/>
        <v>3599.9999999999995</v>
      </c>
      <c r="AG14" s="18">
        <f t="shared" si="0"/>
        <v>3882.3529411764707</v>
      </c>
      <c r="AH14" s="18">
        <f t="shared" si="0"/>
        <v>3438.2022471910113</v>
      </c>
      <c r="AI14" s="18">
        <f t="shared" si="0"/>
        <v>4161.290322580645</v>
      </c>
      <c r="AJ14" s="18">
        <f t="shared" si="0"/>
        <v>3828.8288288288286</v>
      </c>
      <c r="AK14" s="18">
        <f t="shared" si="0"/>
        <v>3561.797752808988</v>
      </c>
    </row>
    <row r="15" spans="1:37" ht="22.5" customHeight="1">
      <c r="A15" s="11" t="s">
        <v>28</v>
      </c>
      <c r="B15" s="12">
        <v>3.7</v>
      </c>
      <c r="C15" s="12">
        <v>4.01</v>
      </c>
      <c r="D15" s="14">
        <v>3.86</v>
      </c>
      <c r="E15" s="12">
        <v>4</v>
      </c>
      <c r="F15" s="12">
        <v>4.3</v>
      </c>
      <c r="G15" s="12">
        <v>5</v>
      </c>
      <c r="H15" s="14">
        <v>5.2</v>
      </c>
      <c r="I15" s="15">
        <v>5.1</v>
      </c>
      <c r="J15" s="15">
        <v>4.7</v>
      </c>
      <c r="K15" s="15">
        <v>5.1</v>
      </c>
      <c r="L15" s="16">
        <v>5</v>
      </c>
      <c r="M15" s="16">
        <v>5.4</v>
      </c>
      <c r="N15" s="12">
        <v>5.36</v>
      </c>
      <c r="O15" s="12">
        <v>5.34</v>
      </c>
      <c r="P15" s="12">
        <v>5.57</v>
      </c>
      <c r="Q15" s="12">
        <v>5.8</v>
      </c>
      <c r="R15" s="12">
        <v>5.4</v>
      </c>
      <c r="S15" s="12">
        <v>7</v>
      </c>
      <c r="T15" s="12">
        <v>5.3</v>
      </c>
      <c r="U15" s="15">
        <v>6.3</v>
      </c>
      <c r="V15" s="15">
        <v>5.4</v>
      </c>
      <c r="W15" s="15">
        <v>6.3</v>
      </c>
      <c r="X15" s="17">
        <v>6.4</v>
      </c>
      <c r="Y15" s="17">
        <v>6.3</v>
      </c>
      <c r="Z15" s="18">
        <f t="shared" si="0"/>
        <v>1448.6486486486488</v>
      </c>
      <c r="AA15" s="18">
        <f t="shared" si="0"/>
        <v>1331.6708229426436</v>
      </c>
      <c r="AB15" s="18">
        <f t="shared" si="0"/>
        <v>1443.0051813471503</v>
      </c>
      <c r="AC15" s="18">
        <f t="shared" si="0"/>
        <v>1450</v>
      </c>
      <c r="AD15" s="18">
        <f t="shared" si="0"/>
        <v>1255.8139534883724</v>
      </c>
      <c r="AE15" s="18">
        <f t="shared" si="0"/>
        <v>1400</v>
      </c>
      <c r="AF15" s="18">
        <f t="shared" si="0"/>
        <v>1019.2307692307692</v>
      </c>
      <c r="AG15" s="18">
        <f t="shared" si="0"/>
        <v>1235.2941176470588</v>
      </c>
      <c r="AH15" s="18">
        <f t="shared" si="0"/>
        <v>1148.936170212766</v>
      </c>
      <c r="AI15" s="18">
        <f t="shared" si="0"/>
        <v>1235.2941176470588</v>
      </c>
      <c r="AJ15" s="18">
        <f t="shared" si="0"/>
        <v>1280</v>
      </c>
      <c r="AK15" s="18">
        <f t="shared" si="0"/>
        <v>1166.6666666666665</v>
      </c>
    </row>
    <row r="16" spans="1:37" ht="22.5" customHeight="1">
      <c r="A16" s="11" t="s">
        <v>29</v>
      </c>
      <c r="B16" s="12">
        <v>1.06</v>
      </c>
      <c r="C16" s="12">
        <v>1.24</v>
      </c>
      <c r="D16" s="13">
        <v>1.27</v>
      </c>
      <c r="E16" s="12">
        <v>1</v>
      </c>
      <c r="F16" s="12">
        <v>1.2</v>
      </c>
      <c r="G16" s="12">
        <v>1.2</v>
      </c>
      <c r="H16" s="14">
        <v>1.3</v>
      </c>
      <c r="I16" s="15">
        <v>1</v>
      </c>
      <c r="J16" s="15">
        <v>1</v>
      </c>
      <c r="K16" s="15">
        <v>1</v>
      </c>
      <c r="L16" s="16">
        <v>1.3</v>
      </c>
      <c r="M16" s="16">
        <v>1</v>
      </c>
      <c r="N16" s="12">
        <v>1.01</v>
      </c>
      <c r="O16" s="12">
        <v>1.19</v>
      </c>
      <c r="P16" s="13">
        <v>1.21</v>
      </c>
      <c r="Q16" s="12">
        <v>1</v>
      </c>
      <c r="R16" s="12">
        <v>1.2</v>
      </c>
      <c r="S16" s="12">
        <v>1.2</v>
      </c>
      <c r="T16" s="12">
        <v>1.2</v>
      </c>
      <c r="U16" s="15">
        <v>1</v>
      </c>
      <c r="V16" s="15">
        <v>1</v>
      </c>
      <c r="W16" s="15">
        <v>1</v>
      </c>
      <c r="X16" s="17">
        <v>1.2</v>
      </c>
      <c r="Y16" s="17">
        <v>1</v>
      </c>
      <c r="Z16" s="18">
        <f t="shared" si="0"/>
        <v>952.8301886792453</v>
      </c>
      <c r="AA16" s="18">
        <f t="shared" si="0"/>
        <v>959.6774193548387</v>
      </c>
      <c r="AB16" s="18">
        <f t="shared" si="0"/>
        <v>952.755905511811</v>
      </c>
      <c r="AC16" s="18">
        <f t="shared" si="0"/>
        <v>1000</v>
      </c>
      <c r="AD16" s="18">
        <f t="shared" si="0"/>
        <v>1000</v>
      </c>
      <c r="AE16" s="18">
        <f t="shared" si="0"/>
        <v>1000</v>
      </c>
      <c r="AF16" s="18">
        <f t="shared" si="0"/>
        <v>923.076923076923</v>
      </c>
      <c r="AG16" s="18">
        <f t="shared" si="0"/>
        <v>1000</v>
      </c>
      <c r="AH16" s="18">
        <f t="shared" si="0"/>
        <v>1000</v>
      </c>
      <c r="AI16" s="18">
        <f t="shared" si="0"/>
        <v>1000</v>
      </c>
      <c r="AJ16" s="18">
        <f t="shared" si="0"/>
        <v>923.076923076923</v>
      </c>
      <c r="AK16" s="18">
        <f t="shared" si="0"/>
        <v>1000</v>
      </c>
    </row>
    <row r="17" spans="1:37" ht="22.5" customHeight="1">
      <c r="A17" s="11" t="s">
        <v>30</v>
      </c>
      <c r="B17" s="12">
        <v>0.74</v>
      </c>
      <c r="C17" s="12">
        <v>0.5</v>
      </c>
      <c r="D17" s="13">
        <v>0.59</v>
      </c>
      <c r="E17" s="12">
        <v>0.6</v>
      </c>
      <c r="F17" s="12">
        <v>1.1</v>
      </c>
      <c r="G17" s="12">
        <v>2.1</v>
      </c>
      <c r="H17" s="14">
        <v>1.3</v>
      </c>
      <c r="I17" s="15">
        <v>1.5</v>
      </c>
      <c r="J17" s="15">
        <v>1.5</v>
      </c>
      <c r="K17" s="15">
        <v>2.2</v>
      </c>
      <c r="L17" s="16">
        <v>2.2</v>
      </c>
      <c r="M17" s="16">
        <v>3</v>
      </c>
      <c r="N17" s="12">
        <v>1.22</v>
      </c>
      <c r="O17" s="12">
        <v>0.83</v>
      </c>
      <c r="P17" s="13">
        <v>0.97</v>
      </c>
      <c r="Q17" s="12">
        <v>1</v>
      </c>
      <c r="R17" s="12">
        <v>1.9</v>
      </c>
      <c r="S17" s="12">
        <v>2.3</v>
      </c>
      <c r="T17" s="12">
        <v>2.1</v>
      </c>
      <c r="U17" s="15">
        <v>2.4</v>
      </c>
      <c r="V17" s="15">
        <v>2.4</v>
      </c>
      <c r="W17" s="15">
        <v>3.7</v>
      </c>
      <c r="X17" s="17">
        <v>3.7</v>
      </c>
      <c r="Y17" s="17">
        <v>5</v>
      </c>
      <c r="Z17" s="18">
        <f t="shared" si="0"/>
        <v>1648.6486486486488</v>
      </c>
      <c r="AA17" s="18">
        <f t="shared" si="0"/>
        <v>1660</v>
      </c>
      <c r="AB17" s="18">
        <f t="shared" si="0"/>
        <v>1644.0677966101696</v>
      </c>
      <c r="AC17" s="18">
        <f t="shared" si="0"/>
        <v>1666.6666666666667</v>
      </c>
      <c r="AD17" s="18">
        <f t="shared" si="0"/>
        <v>1727.272727272727</v>
      </c>
      <c r="AE17" s="18">
        <f t="shared" si="0"/>
        <v>1095.2380952380952</v>
      </c>
      <c r="AF17" s="18">
        <f t="shared" si="0"/>
        <v>1615.3846153846155</v>
      </c>
      <c r="AG17" s="18">
        <f t="shared" si="0"/>
        <v>1599.9999999999998</v>
      </c>
      <c r="AH17" s="18">
        <f t="shared" si="0"/>
        <v>1599.9999999999998</v>
      </c>
      <c r="AI17" s="18">
        <f t="shared" si="0"/>
        <v>1681.8181818181818</v>
      </c>
      <c r="AJ17" s="18">
        <f t="shared" si="0"/>
        <v>1681.8181818181818</v>
      </c>
      <c r="AK17" s="18">
        <f t="shared" si="0"/>
        <v>1666.6666666666667</v>
      </c>
    </row>
    <row r="18" spans="1:37" ht="22.5" customHeight="1">
      <c r="A18" s="11" t="s">
        <v>31</v>
      </c>
      <c r="B18" s="19">
        <v>7.31</v>
      </c>
      <c r="C18" s="19">
        <v>7.36</v>
      </c>
      <c r="D18" s="14">
        <v>9.55</v>
      </c>
      <c r="E18" s="19">
        <v>7.6</v>
      </c>
      <c r="F18" s="12">
        <v>7.8</v>
      </c>
      <c r="G18" s="12">
        <v>8.9</v>
      </c>
      <c r="H18" s="14">
        <v>8.9</v>
      </c>
      <c r="I18" s="15">
        <v>8.9</v>
      </c>
      <c r="J18" s="15">
        <v>9.2</v>
      </c>
      <c r="K18" s="15">
        <v>9.6</v>
      </c>
      <c r="L18" s="16">
        <v>9.6</v>
      </c>
      <c r="M18" s="16">
        <v>9.3</v>
      </c>
      <c r="N18" s="19">
        <v>46.18</v>
      </c>
      <c r="O18" s="19">
        <v>45.26</v>
      </c>
      <c r="P18" s="13">
        <v>49.06</v>
      </c>
      <c r="Q18" s="12">
        <v>44.7</v>
      </c>
      <c r="R18" s="12">
        <v>44.9</v>
      </c>
      <c r="S18" s="12">
        <v>46.6</v>
      </c>
      <c r="T18" s="12">
        <v>46.7</v>
      </c>
      <c r="U18" s="15">
        <v>51.8</v>
      </c>
      <c r="V18" s="15">
        <v>47.1</v>
      </c>
      <c r="W18" s="15">
        <v>54.9</v>
      </c>
      <c r="X18" s="17">
        <v>57.3</v>
      </c>
      <c r="Y18" s="17">
        <v>53</v>
      </c>
      <c r="Z18" s="18">
        <f t="shared" si="0"/>
        <v>6317.373461012312</v>
      </c>
      <c r="AA18" s="18">
        <f t="shared" si="0"/>
        <v>6149.45652173913</v>
      </c>
      <c r="AB18" s="18">
        <f t="shared" si="0"/>
        <v>5137.17277486911</v>
      </c>
      <c r="AC18" s="18">
        <f t="shared" si="0"/>
        <v>5881.578947368422</v>
      </c>
      <c r="AD18" s="18">
        <f t="shared" si="0"/>
        <v>5756.410256410257</v>
      </c>
      <c r="AE18" s="18">
        <f t="shared" si="0"/>
        <v>5235.955056179775</v>
      </c>
      <c r="AF18" s="18">
        <f t="shared" si="0"/>
        <v>5247.191011235956</v>
      </c>
      <c r="AG18" s="18">
        <f t="shared" si="0"/>
        <v>5820.224719101123</v>
      </c>
      <c r="AH18" s="18">
        <f t="shared" si="0"/>
        <v>5119.565217391305</v>
      </c>
      <c r="AI18" s="18">
        <f t="shared" si="0"/>
        <v>5718.75</v>
      </c>
      <c r="AJ18" s="18">
        <f t="shared" si="0"/>
        <v>5968.75</v>
      </c>
      <c r="AK18" s="18">
        <f t="shared" si="0"/>
        <v>5698.924731182795</v>
      </c>
    </row>
    <row r="19" spans="1:37" ht="22.5" customHeight="1">
      <c r="A19" s="11" t="s">
        <v>32</v>
      </c>
      <c r="B19" s="19">
        <v>4.37</v>
      </c>
      <c r="C19" s="19">
        <v>4.48</v>
      </c>
      <c r="D19" s="13">
        <v>4.1</v>
      </c>
      <c r="E19" s="19">
        <v>5.5</v>
      </c>
      <c r="F19" s="12">
        <v>5.1</v>
      </c>
      <c r="G19" s="12">
        <v>7.3</v>
      </c>
      <c r="H19" s="14">
        <v>5.1</v>
      </c>
      <c r="I19" s="15">
        <v>4.5</v>
      </c>
      <c r="J19" s="15">
        <v>4.5</v>
      </c>
      <c r="K19" s="15">
        <v>4.5</v>
      </c>
      <c r="L19" s="16">
        <v>4.5</v>
      </c>
      <c r="M19" s="16">
        <v>4.5</v>
      </c>
      <c r="N19" s="19">
        <v>21.79</v>
      </c>
      <c r="O19" s="19">
        <v>22.18</v>
      </c>
      <c r="P19" s="13">
        <v>20.5</v>
      </c>
      <c r="Q19" s="12">
        <v>26.7</v>
      </c>
      <c r="R19" s="12">
        <v>25.4</v>
      </c>
      <c r="S19" s="12">
        <v>46.6</v>
      </c>
      <c r="T19" s="12">
        <v>31.1</v>
      </c>
      <c r="U19" s="15">
        <v>29.6</v>
      </c>
      <c r="V19" s="15">
        <v>29.6</v>
      </c>
      <c r="W19" s="15">
        <v>29.6</v>
      </c>
      <c r="X19" s="17">
        <v>29.6</v>
      </c>
      <c r="Y19" s="17">
        <v>29.6</v>
      </c>
      <c r="Z19" s="18">
        <f t="shared" si="0"/>
        <v>4986.270022883295</v>
      </c>
      <c r="AA19" s="18">
        <f t="shared" si="0"/>
        <v>4950.892857142857</v>
      </c>
      <c r="AB19" s="18">
        <f t="shared" si="0"/>
        <v>5000</v>
      </c>
      <c r="AC19" s="18">
        <f t="shared" si="0"/>
        <v>4854.545454545454</v>
      </c>
      <c r="AD19" s="18">
        <f t="shared" si="0"/>
        <v>4980.392156862745</v>
      </c>
      <c r="AE19" s="18">
        <f t="shared" si="0"/>
        <v>6383.561643835617</v>
      </c>
      <c r="AF19" s="18">
        <f t="shared" si="0"/>
        <v>6098.039215686275</v>
      </c>
      <c r="AG19" s="18">
        <f t="shared" si="0"/>
        <v>6577.777777777778</v>
      </c>
      <c r="AH19" s="18">
        <f t="shared" si="0"/>
        <v>6577.777777777778</v>
      </c>
      <c r="AI19" s="18">
        <f t="shared" si="0"/>
        <v>6577.777777777778</v>
      </c>
      <c r="AJ19" s="18">
        <f t="shared" si="0"/>
        <v>6577.777777777778</v>
      </c>
      <c r="AK19" s="18">
        <f t="shared" si="0"/>
        <v>6577.777777777778</v>
      </c>
    </row>
    <row r="20" spans="1:37" ht="22.5" customHeight="1">
      <c r="A20" s="11" t="s">
        <v>33</v>
      </c>
      <c r="B20" s="19">
        <v>0.47</v>
      </c>
      <c r="C20" s="19">
        <v>0.65</v>
      </c>
      <c r="D20" s="14">
        <v>0.76</v>
      </c>
      <c r="E20" s="19">
        <v>1.1</v>
      </c>
      <c r="F20" s="12">
        <v>1</v>
      </c>
      <c r="G20" s="12">
        <v>1</v>
      </c>
      <c r="H20" s="14">
        <v>1</v>
      </c>
      <c r="I20" s="15">
        <v>1</v>
      </c>
      <c r="J20" s="15">
        <v>10.2</v>
      </c>
      <c r="K20" s="15">
        <v>10.2</v>
      </c>
      <c r="L20" s="16">
        <v>2.6</v>
      </c>
      <c r="M20" s="16">
        <v>2.6</v>
      </c>
      <c r="N20" s="19">
        <v>7.2</v>
      </c>
      <c r="O20" s="19">
        <v>5.2</v>
      </c>
      <c r="P20" s="13">
        <v>6.69</v>
      </c>
      <c r="Q20" s="12">
        <v>13.1</v>
      </c>
      <c r="R20" s="12">
        <v>13.4</v>
      </c>
      <c r="S20" s="12">
        <v>13.5</v>
      </c>
      <c r="T20" s="12">
        <v>13.5</v>
      </c>
      <c r="U20" s="15">
        <v>4</v>
      </c>
      <c r="V20" s="15">
        <v>63.5</v>
      </c>
      <c r="W20" s="15">
        <v>63.5</v>
      </c>
      <c r="X20" s="17">
        <v>23.1</v>
      </c>
      <c r="Y20" s="17">
        <v>23.1</v>
      </c>
      <c r="Z20" s="18">
        <f t="shared" si="0"/>
        <v>15319.148936170213</v>
      </c>
      <c r="AA20" s="18">
        <f t="shared" si="0"/>
        <v>8000</v>
      </c>
      <c r="AB20" s="18">
        <f t="shared" si="0"/>
        <v>8802.631578947368</v>
      </c>
      <c r="AC20" s="18">
        <f t="shared" si="0"/>
        <v>11909.090909090908</v>
      </c>
      <c r="AD20" s="18">
        <f t="shared" si="0"/>
        <v>13400</v>
      </c>
      <c r="AE20" s="18">
        <f t="shared" si="0"/>
        <v>13500</v>
      </c>
      <c r="AF20" s="18">
        <f t="shared" si="0"/>
        <v>13500</v>
      </c>
      <c r="AG20" s="18">
        <f t="shared" si="0"/>
        <v>4000</v>
      </c>
      <c r="AH20" s="18">
        <f t="shared" si="0"/>
        <v>6225.490196078432</v>
      </c>
      <c r="AI20" s="18">
        <f t="shared" si="0"/>
        <v>6225.490196078432</v>
      </c>
      <c r="AJ20" s="18">
        <f t="shared" si="0"/>
        <v>8884.615384615385</v>
      </c>
      <c r="AK20" s="18">
        <f t="shared" si="0"/>
        <v>8884.615384615385</v>
      </c>
    </row>
    <row r="21" spans="1:37" ht="22.5" customHeight="1">
      <c r="A21" s="11" t="s">
        <v>34</v>
      </c>
      <c r="B21" s="12">
        <v>9.83</v>
      </c>
      <c r="C21" s="12">
        <v>13.18</v>
      </c>
      <c r="D21" s="14">
        <v>13.52</v>
      </c>
      <c r="E21" s="12">
        <v>13.1</v>
      </c>
      <c r="F21" s="12">
        <v>12.1</v>
      </c>
      <c r="G21" s="12">
        <v>13</v>
      </c>
      <c r="H21" s="14">
        <v>15.3</v>
      </c>
      <c r="I21" s="15">
        <v>15.5</v>
      </c>
      <c r="J21" s="15">
        <v>15.7</v>
      </c>
      <c r="K21" s="15">
        <v>15.8</v>
      </c>
      <c r="L21" s="16">
        <v>16.1</v>
      </c>
      <c r="M21" s="16">
        <v>16.1</v>
      </c>
      <c r="N21" s="12">
        <v>10.56</v>
      </c>
      <c r="O21" s="12">
        <v>25.86</v>
      </c>
      <c r="P21" s="13">
        <v>26.91</v>
      </c>
      <c r="Q21" s="12">
        <v>26.6</v>
      </c>
      <c r="R21" s="12">
        <v>23.8</v>
      </c>
      <c r="S21" s="12">
        <v>25.3</v>
      </c>
      <c r="T21" s="12">
        <v>29.5</v>
      </c>
      <c r="U21" s="15">
        <v>30</v>
      </c>
      <c r="V21" s="15">
        <v>30.4</v>
      </c>
      <c r="W21" s="15">
        <v>30.8</v>
      </c>
      <c r="X21" s="17">
        <v>31.4</v>
      </c>
      <c r="Y21" s="17">
        <v>31.4</v>
      </c>
      <c r="Z21" s="18">
        <f t="shared" si="0"/>
        <v>1074.262461851475</v>
      </c>
      <c r="AA21" s="18">
        <f t="shared" si="0"/>
        <v>1962.0637329286799</v>
      </c>
      <c r="AB21" s="18">
        <f t="shared" si="0"/>
        <v>1990.3846153846155</v>
      </c>
      <c r="AC21" s="18">
        <f t="shared" si="0"/>
        <v>2030.5343511450383</v>
      </c>
      <c r="AD21" s="18">
        <f t="shared" si="0"/>
        <v>1966.9421487603306</v>
      </c>
      <c r="AE21" s="18">
        <f t="shared" si="0"/>
        <v>1946.1538461538462</v>
      </c>
      <c r="AF21" s="18">
        <f t="shared" si="0"/>
        <v>1928.1045751633985</v>
      </c>
      <c r="AG21" s="18">
        <f t="shared" si="0"/>
        <v>1935.483870967742</v>
      </c>
      <c r="AH21" s="18">
        <f t="shared" si="0"/>
        <v>1936.3057324840765</v>
      </c>
      <c r="AI21" s="18">
        <f t="shared" si="0"/>
        <v>1949.367088607595</v>
      </c>
      <c r="AJ21" s="18">
        <f t="shared" si="0"/>
        <v>1950.310559006211</v>
      </c>
      <c r="AK21" s="18">
        <f t="shared" si="0"/>
        <v>1950.310559006211</v>
      </c>
    </row>
    <row r="22" spans="1:37" ht="22.5" customHeight="1">
      <c r="A22" s="11" t="s">
        <v>35</v>
      </c>
      <c r="B22" s="12">
        <v>0.28</v>
      </c>
      <c r="C22" s="12">
        <v>0.32</v>
      </c>
      <c r="D22" s="13">
        <v>0.3</v>
      </c>
      <c r="E22" s="12">
        <v>0.3</v>
      </c>
      <c r="F22" s="12">
        <v>0.4</v>
      </c>
      <c r="G22" s="12">
        <v>0.3</v>
      </c>
      <c r="H22" s="14">
        <v>0.2</v>
      </c>
      <c r="I22" s="15">
        <v>0.1</v>
      </c>
      <c r="J22" s="15">
        <v>0.1</v>
      </c>
      <c r="K22" s="15">
        <v>0.1</v>
      </c>
      <c r="L22" s="16">
        <v>0.1</v>
      </c>
      <c r="M22" s="16">
        <v>0.13</v>
      </c>
      <c r="N22" s="12">
        <v>1.09</v>
      </c>
      <c r="O22" s="12">
        <v>0.65</v>
      </c>
      <c r="P22" s="13">
        <v>0.42</v>
      </c>
      <c r="Q22" s="12">
        <v>1.1</v>
      </c>
      <c r="R22" s="12">
        <v>1</v>
      </c>
      <c r="S22" s="12">
        <v>1.1</v>
      </c>
      <c r="T22" s="12">
        <v>0.6</v>
      </c>
      <c r="U22" s="15">
        <v>0.6</v>
      </c>
      <c r="V22" s="15">
        <v>0.2</v>
      </c>
      <c r="W22" s="15">
        <v>0.2</v>
      </c>
      <c r="X22" s="17">
        <v>0.2</v>
      </c>
      <c r="Y22" s="17">
        <v>0.26</v>
      </c>
      <c r="Z22" s="18">
        <f>N22/B22*1000</f>
        <v>3892.8571428571427</v>
      </c>
      <c r="AA22" s="18">
        <f>O22/C22*1000</f>
        <v>2031.25</v>
      </c>
      <c r="AB22" s="18">
        <f>P22/D22*1000</f>
        <v>1400</v>
      </c>
      <c r="AC22" s="18">
        <f>Q22/E22*1000</f>
        <v>3666.666666666667</v>
      </c>
      <c r="AD22" s="18">
        <f>R22/F22*1000</f>
        <v>2500</v>
      </c>
      <c r="AE22" s="18">
        <f>S22/G22*1000</f>
        <v>3666.666666666667</v>
      </c>
      <c r="AF22" s="18">
        <f>T22/H22*1000</f>
        <v>2999.9999999999995</v>
      </c>
      <c r="AG22" s="18">
        <f>U22/I22*1000</f>
        <v>5999.999999999999</v>
      </c>
      <c r="AH22" s="18">
        <f>V22/J22*1000</f>
        <v>2000</v>
      </c>
      <c r="AI22" s="18">
        <f>W22/K22*1000</f>
        <v>2000</v>
      </c>
      <c r="AJ22" s="18">
        <f>X22/L22*1000</f>
        <v>2000</v>
      </c>
      <c r="AK22" s="18">
        <f>Y22/M22*1000</f>
        <v>2000</v>
      </c>
    </row>
    <row r="23" spans="1:37" ht="22.5" customHeight="1">
      <c r="A23" s="11" t="s">
        <v>36</v>
      </c>
      <c r="B23" s="12">
        <v>4.6</v>
      </c>
      <c r="C23" s="12">
        <v>4.94</v>
      </c>
      <c r="D23" s="13">
        <v>2.49</v>
      </c>
      <c r="E23" s="12">
        <v>4.9</v>
      </c>
      <c r="F23" s="12">
        <v>5</v>
      </c>
      <c r="G23" s="12">
        <v>5.1</v>
      </c>
      <c r="H23" s="14">
        <v>5</v>
      </c>
      <c r="I23" s="15">
        <v>6.5</v>
      </c>
      <c r="J23" s="15">
        <v>6.5</v>
      </c>
      <c r="K23" s="15">
        <v>6.5</v>
      </c>
      <c r="L23" s="16">
        <v>6.5</v>
      </c>
      <c r="M23" s="16">
        <v>7</v>
      </c>
      <c r="N23" s="12">
        <v>4</v>
      </c>
      <c r="O23" s="12">
        <v>2.18</v>
      </c>
      <c r="P23" s="13">
        <v>4.32</v>
      </c>
      <c r="Q23" s="12">
        <v>22.9</v>
      </c>
      <c r="R23" s="12">
        <v>24</v>
      </c>
      <c r="S23" s="12">
        <v>4</v>
      </c>
      <c r="T23" s="12">
        <f>23.6*0.16</f>
        <v>3.7760000000000002</v>
      </c>
      <c r="U23" s="15">
        <v>33.5</v>
      </c>
      <c r="V23" s="15">
        <v>34.7</v>
      </c>
      <c r="W23" s="15">
        <v>34.7</v>
      </c>
      <c r="X23" s="17">
        <v>34.7</v>
      </c>
      <c r="Y23" s="17">
        <v>37.7</v>
      </c>
      <c r="Z23" s="18">
        <f>N23/B23*1000</f>
        <v>869.5652173913045</v>
      </c>
      <c r="AA23" s="18">
        <f>O23/C23*1000</f>
        <v>441.2955465587045</v>
      </c>
      <c r="AB23" s="18">
        <f>P23/D23*1000</f>
        <v>1734.9397590361446</v>
      </c>
      <c r="AC23" s="18">
        <f>Q23/E23*1000</f>
        <v>4673.469387755102</v>
      </c>
      <c r="AD23" s="18">
        <f>R23/F23*1000</f>
        <v>4800</v>
      </c>
      <c r="AE23" s="18">
        <f>S23/G23*1000</f>
        <v>784.3137254901961</v>
      </c>
      <c r="AF23" s="18">
        <f>T23/H23*1000</f>
        <v>755.2</v>
      </c>
      <c r="AG23" s="18">
        <f>U23/I23*1000</f>
        <v>5153.846153846154</v>
      </c>
      <c r="AH23" s="18">
        <f>V23/J23*1000</f>
        <v>5338.461538461539</v>
      </c>
      <c r="AI23" s="18">
        <f>W23/K23*1000</f>
        <v>5338.461538461539</v>
      </c>
      <c r="AJ23" s="18">
        <f>X23/L23*1000</f>
        <v>5338.461538461539</v>
      </c>
      <c r="AK23" s="18">
        <f>Y23/M23*1000</f>
        <v>5385.714285714286</v>
      </c>
    </row>
    <row r="24" spans="1:37" ht="22.5" customHeight="1">
      <c r="A24" s="11" t="s">
        <v>37</v>
      </c>
      <c r="B24" s="12">
        <v>0.6</v>
      </c>
      <c r="C24" s="12">
        <v>0.58</v>
      </c>
      <c r="D24" s="14">
        <v>0.6</v>
      </c>
      <c r="E24" s="12">
        <v>0.5</v>
      </c>
      <c r="F24" s="12">
        <v>0.5</v>
      </c>
      <c r="G24" s="12">
        <v>0.5</v>
      </c>
      <c r="H24" s="14">
        <v>0.4</v>
      </c>
      <c r="I24" s="15">
        <v>0.4</v>
      </c>
      <c r="J24" s="15">
        <v>0.6</v>
      </c>
      <c r="K24" s="15">
        <v>0.7</v>
      </c>
      <c r="L24" s="16">
        <v>0.67</v>
      </c>
      <c r="M24" s="16">
        <v>0.63</v>
      </c>
      <c r="N24" s="12">
        <v>14.5</v>
      </c>
      <c r="O24" s="12">
        <v>18.22</v>
      </c>
      <c r="P24" s="13">
        <v>19.01</v>
      </c>
      <c r="Q24" s="12">
        <v>9.9</v>
      </c>
      <c r="R24" s="12">
        <v>9.6</v>
      </c>
      <c r="S24" s="12">
        <v>11.7</v>
      </c>
      <c r="T24" s="12">
        <v>9.9</v>
      </c>
      <c r="U24" s="15">
        <v>5.6</v>
      </c>
      <c r="V24" s="15">
        <v>12.9</v>
      </c>
      <c r="W24" s="15">
        <v>12.6</v>
      </c>
      <c r="X24" s="17">
        <v>12.5</v>
      </c>
      <c r="Y24" s="17">
        <v>11.9</v>
      </c>
      <c r="Z24" s="18">
        <f>N24/B24*1000</f>
        <v>24166.666666666668</v>
      </c>
      <c r="AA24" s="18">
        <f>O24/C24*1000</f>
        <v>31413.79310344828</v>
      </c>
      <c r="AB24" s="18">
        <f>P24/D24*1000</f>
        <v>31683.333333333336</v>
      </c>
      <c r="AC24" s="18">
        <f>Q24/E24*1000</f>
        <v>19800</v>
      </c>
      <c r="AD24" s="18">
        <f>R24/F24*1000</f>
        <v>19200</v>
      </c>
      <c r="AE24" s="18">
        <f>S24/G24*1000</f>
        <v>23400</v>
      </c>
      <c r="AF24" s="18">
        <f>T24/H24*1000</f>
        <v>24750</v>
      </c>
      <c r="AG24" s="18">
        <f>U24/I24*1000</f>
        <v>13999.999999999998</v>
      </c>
      <c r="AH24" s="18">
        <f>V24/J24*1000</f>
        <v>21500</v>
      </c>
      <c r="AI24" s="18">
        <f>W24/K24*1000</f>
        <v>18000</v>
      </c>
      <c r="AJ24" s="18">
        <f>X24/L24*1000</f>
        <v>18656.716417910444</v>
      </c>
      <c r="AK24" s="18">
        <f>Y24/M24*1000</f>
        <v>18888.88888888889</v>
      </c>
    </row>
    <row r="25" spans="1:37" ht="22.5" customHeight="1">
      <c r="A25" s="11" t="s">
        <v>38</v>
      </c>
      <c r="B25" s="12">
        <v>1.01</v>
      </c>
      <c r="C25" s="12">
        <v>1.1</v>
      </c>
      <c r="D25" s="13">
        <v>1.2</v>
      </c>
      <c r="E25" s="12">
        <v>1.2</v>
      </c>
      <c r="F25" s="12">
        <v>1.8</v>
      </c>
      <c r="G25" s="12">
        <v>1.4</v>
      </c>
      <c r="H25" s="14">
        <v>1.4</v>
      </c>
      <c r="I25" s="15">
        <v>1.4</v>
      </c>
      <c r="J25" s="15">
        <v>1.4</v>
      </c>
      <c r="K25" s="15">
        <v>1.4</v>
      </c>
      <c r="L25" s="16">
        <v>1.4</v>
      </c>
      <c r="M25" s="16">
        <v>1.4</v>
      </c>
      <c r="N25" s="12">
        <v>1.85</v>
      </c>
      <c r="O25" s="12">
        <v>2.19</v>
      </c>
      <c r="P25" s="12">
        <v>2.4</v>
      </c>
      <c r="Q25" s="12">
        <v>2.4</v>
      </c>
      <c r="R25" s="12">
        <v>2.3</v>
      </c>
      <c r="S25" s="12">
        <v>2.8</v>
      </c>
      <c r="T25" s="12">
        <v>2.8</v>
      </c>
      <c r="U25" s="15">
        <v>2.8</v>
      </c>
      <c r="V25" s="15">
        <v>2.8</v>
      </c>
      <c r="W25" s="15">
        <v>2.8</v>
      </c>
      <c r="X25" s="17">
        <v>2.8</v>
      </c>
      <c r="Y25" s="17">
        <v>7.2</v>
      </c>
      <c r="Z25" s="18">
        <f>N25/B25*1000</f>
        <v>1831.6831683168318</v>
      </c>
      <c r="AA25" s="18">
        <f>O25/C25*1000</f>
        <v>1990.9090909090908</v>
      </c>
      <c r="AB25" s="18">
        <f>P25/D25*1000</f>
        <v>2000</v>
      </c>
      <c r="AC25" s="18">
        <f>Q25/E25*1000</f>
        <v>2000</v>
      </c>
      <c r="AD25" s="18">
        <f>R25/F25*1000</f>
        <v>1277.7777777777776</v>
      </c>
      <c r="AE25" s="18">
        <f>S25/G25*1000</f>
        <v>2000</v>
      </c>
      <c r="AF25" s="18">
        <f>T25/H25*1000</f>
        <v>2000</v>
      </c>
      <c r="AG25" s="18">
        <f>U25/I25*1000</f>
        <v>2000</v>
      </c>
      <c r="AH25" s="18">
        <f>V25/J25*1000</f>
        <v>2000</v>
      </c>
      <c r="AI25" s="18">
        <f>W25/K25*1000</f>
        <v>2000</v>
      </c>
      <c r="AJ25" s="18">
        <f>X25/L25*1000</f>
        <v>2000</v>
      </c>
      <c r="AK25" s="18">
        <f>Y25/M25*1000</f>
        <v>5142.857142857143</v>
      </c>
    </row>
    <row r="26" spans="1:37" ht="22.5" customHeight="1">
      <c r="A26" s="11" t="s">
        <v>39</v>
      </c>
      <c r="B26" s="12">
        <v>1.32</v>
      </c>
      <c r="C26" s="12">
        <v>1</v>
      </c>
      <c r="D26" s="13">
        <v>1.07</v>
      </c>
      <c r="E26" s="12">
        <v>1</v>
      </c>
      <c r="F26" s="12">
        <v>0.6</v>
      </c>
      <c r="G26" s="12">
        <v>0.6</v>
      </c>
      <c r="H26" s="14">
        <v>0.7</v>
      </c>
      <c r="I26" s="15">
        <v>0.8</v>
      </c>
      <c r="J26" s="15">
        <v>1</v>
      </c>
      <c r="K26" s="15">
        <v>0.8</v>
      </c>
      <c r="L26" s="16">
        <v>0.9</v>
      </c>
      <c r="M26" s="16">
        <v>1</v>
      </c>
      <c r="N26" s="12">
        <v>7</v>
      </c>
      <c r="O26" s="12">
        <v>5.41</v>
      </c>
      <c r="P26" s="13">
        <v>6.41</v>
      </c>
      <c r="Q26" s="12">
        <v>10</v>
      </c>
      <c r="R26" s="12">
        <v>2</v>
      </c>
      <c r="S26" s="12">
        <v>2.2</v>
      </c>
      <c r="T26" s="12">
        <v>1.6</v>
      </c>
      <c r="U26" s="15">
        <v>2.4</v>
      </c>
      <c r="V26" s="15">
        <v>2.8</v>
      </c>
      <c r="W26" s="15">
        <v>1.9</v>
      </c>
      <c r="X26" s="17">
        <v>2.7</v>
      </c>
      <c r="Y26" s="17">
        <v>2</v>
      </c>
      <c r="Z26" s="18">
        <f>N26/B26*1000</f>
        <v>5303.030303030303</v>
      </c>
      <c r="AA26" s="18">
        <f>O26/C26*1000</f>
        <v>5410</v>
      </c>
      <c r="AB26" s="18">
        <f>P26/D26*1000</f>
        <v>5990.654205607476</v>
      </c>
      <c r="AC26" s="18">
        <f>Q26/E26*1000</f>
        <v>10000</v>
      </c>
      <c r="AD26" s="18">
        <f>R26/F26*1000</f>
        <v>3333.3333333333335</v>
      </c>
      <c r="AE26" s="18">
        <f>S26/G26*1000</f>
        <v>3666.666666666667</v>
      </c>
      <c r="AF26" s="18">
        <f>T26/H26*1000</f>
        <v>2285.7142857142862</v>
      </c>
      <c r="AG26" s="18">
        <f>U26/I26*1000</f>
        <v>2999.9999999999995</v>
      </c>
      <c r="AH26" s="18">
        <f>V26/J26*1000</f>
        <v>2800</v>
      </c>
      <c r="AI26" s="18">
        <f>W26/K26*1000</f>
        <v>2374.9999999999995</v>
      </c>
      <c r="AJ26" s="18">
        <f>X26/L26*1000</f>
        <v>3000</v>
      </c>
      <c r="AK26" s="18">
        <f>Y26/M26*1000</f>
        <v>2000</v>
      </c>
    </row>
    <row r="27" spans="1:37" ht="22.5" customHeight="1">
      <c r="A27" s="11" t="s">
        <v>40</v>
      </c>
      <c r="B27" s="12"/>
      <c r="C27" s="12"/>
      <c r="D27" s="14"/>
      <c r="E27" s="12"/>
      <c r="F27" s="12">
        <v>0.8</v>
      </c>
      <c r="G27" s="12">
        <v>0.8</v>
      </c>
      <c r="H27" s="14">
        <v>0.8</v>
      </c>
      <c r="I27" s="15">
        <v>0.8</v>
      </c>
      <c r="J27" s="15">
        <v>0.8</v>
      </c>
      <c r="K27" s="15">
        <v>0.8</v>
      </c>
      <c r="L27" s="16">
        <v>3</v>
      </c>
      <c r="M27" s="16">
        <v>2</v>
      </c>
      <c r="N27" s="12"/>
      <c r="O27" s="12"/>
      <c r="P27" s="13"/>
      <c r="Q27" s="12"/>
      <c r="R27" s="12">
        <v>6.1</v>
      </c>
      <c r="S27" s="12">
        <v>6.1</v>
      </c>
      <c r="T27" s="12">
        <v>6.1</v>
      </c>
      <c r="U27" s="15">
        <v>6.1</v>
      </c>
      <c r="V27" s="15">
        <v>6.1</v>
      </c>
      <c r="W27" s="15">
        <v>6.1</v>
      </c>
      <c r="X27" s="17">
        <v>22.9</v>
      </c>
      <c r="Y27" s="17">
        <v>18</v>
      </c>
      <c r="Z27" s="18"/>
      <c r="AA27" s="18"/>
      <c r="AB27" s="18"/>
      <c r="AC27" s="18"/>
      <c r="AD27" s="18">
        <f>R27/F27*1000</f>
        <v>7624.999999999999</v>
      </c>
      <c r="AE27" s="18">
        <f>S27/G27*1000</f>
        <v>7624.999999999999</v>
      </c>
      <c r="AF27" s="18">
        <f>T27/H27*1000</f>
        <v>7624.999999999999</v>
      </c>
      <c r="AG27" s="18">
        <f>U27/I27*1000</f>
        <v>7624.999999999999</v>
      </c>
      <c r="AH27" s="18">
        <f>V27/J27*1000</f>
        <v>7624.999999999999</v>
      </c>
      <c r="AI27" s="18">
        <f>W27/K27*1000</f>
        <v>7624.999999999999</v>
      </c>
      <c r="AJ27" s="18">
        <f>X27/L27*1000</f>
        <v>7633.333333333333</v>
      </c>
      <c r="AK27" s="18">
        <f>Y27/M27*1000</f>
        <v>9000</v>
      </c>
    </row>
    <row r="28" spans="1:37" ht="22.5" customHeight="1">
      <c r="A28" s="11" t="s">
        <v>41</v>
      </c>
      <c r="B28" s="12">
        <v>8.85</v>
      </c>
      <c r="C28" s="12">
        <v>9.14</v>
      </c>
      <c r="D28" s="14">
        <v>9.4</v>
      </c>
      <c r="E28" s="12">
        <v>9.2</v>
      </c>
      <c r="F28" s="12">
        <v>9.3</v>
      </c>
      <c r="G28" s="12">
        <v>9.3</v>
      </c>
      <c r="H28" s="14">
        <v>9.4</v>
      </c>
      <c r="I28" s="15">
        <v>9.4</v>
      </c>
      <c r="J28" s="15">
        <v>9.1</v>
      </c>
      <c r="K28" s="15">
        <v>7.7</v>
      </c>
      <c r="L28" s="16">
        <v>9.8</v>
      </c>
      <c r="M28" s="16">
        <v>10.9</v>
      </c>
      <c r="N28" s="12">
        <v>17.94</v>
      </c>
      <c r="O28" s="12">
        <v>18.85</v>
      </c>
      <c r="P28" s="12">
        <v>18.84</v>
      </c>
      <c r="Q28" s="12">
        <v>18.8</v>
      </c>
      <c r="R28" s="12">
        <v>18.9</v>
      </c>
      <c r="S28" s="12">
        <v>17.8</v>
      </c>
      <c r="T28" s="12">
        <v>20.2</v>
      </c>
      <c r="U28" s="15">
        <v>18.3</v>
      </c>
      <c r="V28" s="15">
        <v>18.8</v>
      </c>
      <c r="W28" s="15">
        <v>14</v>
      </c>
      <c r="X28" s="17">
        <v>20.1</v>
      </c>
      <c r="Y28" s="17">
        <v>23.1</v>
      </c>
      <c r="Z28" s="18">
        <f>N28/B28*1000</f>
        <v>2027.1186440677966</v>
      </c>
      <c r="AA28" s="18">
        <f>O28/C28*1000</f>
        <v>2062.363238512035</v>
      </c>
      <c r="AB28" s="18">
        <f>P28/D28*1000</f>
        <v>2004.2553191489362</v>
      </c>
      <c r="AC28" s="18">
        <f>Q28/E28*1000</f>
        <v>2043.4782608695655</v>
      </c>
      <c r="AD28" s="18">
        <f>R28/F28*1000</f>
        <v>2032.2580645161286</v>
      </c>
      <c r="AE28" s="18">
        <f>S28/G28*1000</f>
        <v>1913.9784946236557</v>
      </c>
      <c r="AF28" s="18">
        <f>T28/H28*1000</f>
        <v>2148.936170212766</v>
      </c>
      <c r="AG28" s="18">
        <f>U28/I28*1000</f>
        <v>1946.808510638298</v>
      </c>
      <c r="AH28" s="18">
        <f>V28/J28*1000</f>
        <v>2065.934065934066</v>
      </c>
      <c r="AI28" s="18">
        <f>W28/K28*1000</f>
        <v>1818.181818181818</v>
      </c>
      <c r="AJ28" s="18">
        <f>X28/L28*1000</f>
        <v>2051.020408163265</v>
      </c>
      <c r="AK28" s="18">
        <f>Y28/M28*1000</f>
        <v>2119.2660550458713</v>
      </c>
    </row>
    <row r="29" spans="1:37" ht="22.5" customHeight="1" thickBot="1">
      <c r="A29" s="20" t="s">
        <v>42</v>
      </c>
      <c r="B29" s="21">
        <v>0.38</v>
      </c>
      <c r="C29" s="21">
        <v>0.39</v>
      </c>
      <c r="D29" s="22">
        <v>0.39</v>
      </c>
      <c r="E29" s="21">
        <v>0.4</v>
      </c>
      <c r="F29" s="21">
        <v>0.4</v>
      </c>
      <c r="G29" s="21">
        <v>0.4</v>
      </c>
      <c r="H29" s="23">
        <v>0.4</v>
      </c>
      <c r="I29" s="24">
        <v>0.5</v>
      </c>
      <c r="J29" s="24">
        <v>0.5</v>
      </c>
      <c r="K29" s="24">
        <v>0.5</v>
      </c>
      <c r="L29" s="25">
        <v>0.2</v>
      </c>
      <c r="M29" s="25">
        <v>0.2</v>
      </c>
      <c r="N29" s="21">
        <v>1.16</v>
      </c>
      <c r="O29" s="21">
        <v>1.16</v>
      </c>
      <c r="P29" s="22">
        <v>1.17</v>
      </c>
      <c r="Q29" s="21">
        <v>0.2</v>
      </c>
      <c r="R29" s="21">
        <v>1.2</v>
      </c>
      <c r="S29" s="21">
        <v>1.2</v>
      </c>
      <c r="T29" s="21">
        <v>1.3</v>
      </c>
      <c r="U29" s="24">
        <v>1.6</v>
      </c>
      <c r="V29" s="24">
        <v>1.8</v>
      </c>
      <c r="W29" s="24">
        <v>1.8</v>
      </c>
      <c r="X29" s="26">
        <v>1.9</v>
      </c>
      <c r="Y29" s="26">
        <v>1.8</v>
      </c>
      <c r="Z29" s="27">
        <f>N29/B29*1000</f>
        <v>3052.6315789473683</v>
      </c>
      <c r="AA29" s="27">
        <f>O29/C29*1000</f>
        <v>2974.358974358974</v>
      </c>
      <c r="AB29" s="27">
        <f>P29/D29*1000</f>
        <v>2999.9999999999995</v>
      </c>
      <c r="AC29" s="27">
        <f>Q29/E29*1000</f>
        <v>500</v>
      </c>
      <c r="AD29" s="27">
        <f>R29/F29*1000</f>
        <v>2999.9999999999995</v>
      </c>
      <c r="AE29" s="27">
        <f>S29/G29*1000</f>
        <v>2999.9999999999995</v>
      </c>
      <c r="AF29" s="27">
        <f>T29/H29*1000</f>
        <v>3250</v>
      </c>
      <c r="AG29" s="27">
        <f>U29/I29*1000</f>
        <v>3200</v>
      </c>
      <c r="AH29" s="27">
        <f>V29/J29*1000</f>
        <v>3600</v>
      </c>
      <c r="AI29" s="27">
        <f>W29/K29*1000</f>
        <v>3600</v>
      </c>
      <c r="AJ29" s="27">
        <f>X29/L29*1000</f>
        <v>9499.999999999998</v>
      </c>
      <c r="AK29" s="27">
        <f>Y29/M29*1000</f>
        <v>9000</v>
      </c>
    </row>
    <row r="30" spans="1:37" ht="22.5" customHeight="1" thickBot="1">
      <c r="A30" s="28" t="s">
        <v>43</v>
      </c>
      <c r="B30" s="29">
        <v>70.29</v>
      </c>
      <c r="C30" s="29">
        <v>75.57</v>
      </c>
      <c r="D30" s="30">
        <v>77.61</v>
      </c>
      <c r="E30" s="29">
        <v>80.8</v>
      </c>
      <c r="F30" s="29">
        <v>86.2</v>
      </c>
      <c r="G30" s="29">
        <f>SUM(G6:G29)</f>
        <v>91.3</v>
      </c>
      <c r="H30" s="30">
        <f>SUM(H6:H29)</f>
        <v>88.20000000000002</v>
      </c>
      <c r="I30" s="31">
        <f>SUM(I6:I29)</f>
        <v>85.10000000000001</v>
      </c>
      <c r="J30" s="31">
        <f aca="true" t="shared" si="1" ref="J30:W30">SUM(J6:J29)</f>
        <v>95.3</v>
      </c>
      <c r="K30" s="31">
        <f t="shared" si="1"/>
        <v>110.60000000000001</v>
      </c>
      <c r="L30" s="31">
        <f>SUM(L6:L29)</f>
        <v>106.10000000000001</v>
      </c>
      <c r="M30" s="31">
        <f>SUM(M6:M29)</f>
        <v>104.07000000000001</v>
      </c>
      <c r="N30" s="30">
        <f t="shared" si="1"/>
        <v>232.51</v>
      </c>
      <c r="O30" s="30">
        <f t="shared" si="1"/>
        <v>252.10999999999999</v>
      </c>
      <c r="P30" s="30">
        <f t="shared" si="1"/>
        <v>263.16999999999996</v>
      </c>
      <c r="Q30" s="30">
        <f t="shared" si="1"/>
        <v>282.5</v>
      </c>
      <c r="R30" s="30">
        <f t="shared" si="1"/>
        <v>288.00000000000006</v>
      </c>
      <c r="S30" s="30">
        <f t="shared" si="1"/>
        <v>322.1</v>
      </c>
      <c r="T30" s="30">
        <f t="shared" si="1"/>
        <v>280.17100000000005</v>
      </c>
      <c r="U30" s="31">
        <f t="shared" si="1"/>
        <v>301.9000000000001</v>
      </c>
      <c r="V30" s="31">
        <f t="shared" si="1"/>
        <v>359</v>
      </c>
      <c r="W30" s="31">
        <f t="shared" si="1"/>
        <v>391.2</v>
      </c>
      <c r="X30" s="31">
        <f>SUM(X6:X29)</f>
        <v>393.4399999999999</v>
      </c>
      <c r="Y30" s="31">
        <f>SUM(Y6:Y29)</f>
        <v>382.56999999999994</v>
      </c>
      <c r="Z30" s="32">
        <f>N30/B30*1000</f>
        <v>3307.8674064589554</v>
      </c>
      <c r="AA30" s="32">
        <f>O30/C30*1000</f>
        <v>3336.1122138414717</v>
      </c>
      <c r="AB30" s="32">
        <f>P30/D30*1000</f>
        <v>3390.92900399433</v>
      </c>
      <c r="AC30" s="32">
        <f>Q30/E30*1000</f>
        <v>3496.2871287128714</v>
      </c>
      <c r="AD30" s="32">
        <f>R30/F30*1000</f>
        <v>3341.0672853828314</v>
      </c>
      <c r="AE30" s="32">
        <f>S30/G30*1000</f>
        <v>3527.9299014238777</v>
      </c>
      <c r="AF30" s="32">
        <f>T30/H30*1000</f>
        <v>3176.5419501133783</v>
      </c>
      <c r="AG30" s="32">
        <f>U30/I30*1000</f>
        <v>3547.5910693302003</v>
      </c>
      <c r="AH30" s="32">
        <f>V30/J30*1000</f>
        <v>3767.0514165792233</v>
      </c>
      <c r="AI30" s="32">
        <f>W30/K30*1000</f>
        <v>3537.070524412296</v>
      </c>
      <c r="AJ30" s="32">
        <f>X30/L30*1000</f>
        <v>3708.199811498585</v>
      </c>
      <c r="AK30" s="32">
        <f>Y30/M30*1000</f>
        <v>3676.0834054002107</v>
      </c>
    </row>
    <row r="31" spans="2:37" ht="22.5" customHeight="1">
      <c r="B31" s="33"/>
      <c r="C31" s="33"/>
      <c r="D31" s="34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5"/>
      <c r="Q31" s="33"/>
      <c r="R31" s="33"/>
      <c r="S31" s="33"/>
      <c r="T31" s="33"/>
      <c r="U31" s="33"/>
      <c r="V31" s="33"/>
      <c r="W31" s="33"/>
      <c r="X31" s="33"/>
      <c r="Y31" s="33"/>
      <c r="Z31" s="36"/>
      <c r="AA31" s="36"/>
      <c r="AB31" s="36"/>
      <c r="AC31" s="36"/>
      <c r="AD31" s="36"/>
      <c r="AE31" s="36"/>
      <c r="AF31" s="36"/>
      <c r="AG31" s="36"/>
      <c r="AH31" s="37"/>
      <c r="AI31" s="37"/>
      <c r="AJ31" s="37"/>
      <c r="AK31" s="37"/>
    </row>
    <row r="32" spans="1:37" ht="22.5" customHeight="1">
      <c r="A32" s="38"/>
      <c r="B32" s="33"/>
      <c r="C32" s="33"/>
      <c r="D32" s="33"/>
      <c r="E32" s="33"/>
      <c r="F32" s="39"/>
      <c r="G32" s="39"/>
      <c r="H32" s="33"/>
      <c r="I32" s="33"/>
      <c r="J32" s="33"/>
      <c r="K32" s="40"/>
      <c r="L32" s="40"/>
      <c r="M32" s="40"/>
      <c r="N32" s="33"/>
      <c r="O32" s="33"/>
      <c r="P32" s="33"/>
      <c r="Q32" s="39"/>
      <c r="R32" s="39"/>
      <c r="S32" s="39"/>
      <c r="T32" s="33"/>
      <c r="U32" s="33"/>
      <c r="V32" s="33"/>
      <c r="W32" s="40"/>
      <c r="X32" s="40"/>
      <c r="Y32" s="40"/>
      <c r="Z32" s="36"/>
      <c r="AA32" s="36"/>
      <c r="AB32" s="36"/>
      <c r="AC32" s="37"/>
      <c r="AD32" s="37"/>
      <c r="AE32" s="37"/>
      <c r="AF32" s="37"/>
      <c r="AG32" s="37"/>
      <c r="AH32" s="37"/>
      <c r="AI32" s="37"/>
      <c r="AJ32" s="37"/>
      <c r="AK32" s="37"/>
    </row>
    <row r="33" spans="8:37" ht="15">
      <c r="H33" s="39"/>
      <c r="I33" s="39"/>
      <c r="J33" s="39"/>
      <c r="K33" s="39"/>
      <c r="L33" s="39"/>
      <c r="M33" s="39"/>
      <c r="N33" s="39"/>
      <c r="O33" s="39"/>
      <c r="W33" s="39"/>
      <c r="X33" s="39"/>
      <c r="Y33" s="39"/>
      <c r="AI33" s="39"/>
      <c r="AJ33" s="39"/>
      <c r="AK33" s="39"/>
    </row>
  </sheetData>
  <sheetProtection/>
  <mergeCells count="7">
    <mergeCell ref="A1:M1"/>
    <mergeCell ref="N1:Y1"/>
    <mergeCell ref="Z1:AK1"/>
    <mergeCell ref="A3:A4"/>
    <mergeCell ref="B3:M3"/>
    <mergeCell ref="N3:Y3"/>
    <mergeCell ref="Z3:AK3"/>
  </mergeCells>
  <printOptions horizontalCentered="1" verticalCentered="1"/>
  <pageMargins left="0" right="0" top="0" bottom="0" header="0.5" footer="0.5"/>
  <pageSetup horizontalDpi="300" verticalDpi="300" orientation="landscape" paperSize="9" scale="77" r:id="rId1"/>
  <colBreaks count="2" manualBreakCount="2">
    <brk id="13" max="29" man="1"/>
    <brk id="25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Yogesh</dc:creator>
  <cp:keywords/>
  <dc:description/>
  <cp:lastModifiedBy>Yogesh</cp:lastModifiedBy>
  <dcterms:created xsi:type="dcterms:W3CDTF">2009-11-10T06:26:28Z</dcterms:created>
  <dcterms:modified xsi:type="dcterms:W3CDTF">2009-11-10T06:26:50Z</dcterms:modified>
  <cp:category/>
  <cp:version/>
  <cp:contentType/>
  <cp:contentStatus/>
</cp:coreProperties>
</file>