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rice U" sheetId="1" r:id="rId1"/>
  </sheets>
  <definedNames>
    <definedName name="_xlnm.Print_Area" localSheetId="0">'rice U'!$L$1:$P$109</definedName>
    <definedName name="_xlnm.Print_Titles" localSheetId="0">'rice U'!$2:$5</definedName>
  </definedNames>
  <calcPr fullCalcOnLoad="1"/>
</workbook>
</file>

<file path=xl/sharedStrings.xml><?xml version="1.0" encoding="utf-8"?>
<sst xmlns="http://schemas.openxmlformats.org/spreadsheetml/2006/main" count="160" uniqueCount="73">
  <si>
    <r>
      <t xml:space="preserve">State-wise Normal Area, Production and Yield of </t>
    </r>
    <r>
      <rPr>
        <b/>
        <sz val="12"/>
        <rFont val="Arial"/>
        <family val="2"/>
      </rPr>
      <t xml:space="preserve">Rice                                       </t>
    </r>
  </si>
  <si>
    <t>(Average of 2007-08 to 2011-12)</t>
  </si>
  <si>
    <t>Area  ( '000 Hectares)</t>
  </si>
  <si>
    <t>State/ UT</t>
  </si>
  <si>
    <t>Season</t>
  </si>
  <si>
    <t>Area</t>
  </si>
  <si>
    <t>Production</t>
  </si>
  <si>
    <t>Yield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</si>
  <si>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</si>
  <si>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</si>
  <si>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</si>
  <si>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</si>
  <si>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</si>
  <si>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</si>
  <si>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>2002-03</t>
  </si>
  <si>
    <t xml:space="preserve">2003-04 </t>
  </si>
  <si>
    <t>2004-05</t>
  </si>
  <si>
    <t>2005-06</t>
  </si>
  <si>
    <t>2006-07</t>
  </si>
  <si>
    <t>('000 Hect.)</t>
  </si>
  <si>
    <t>('000 Tonnes)</t>
  </si>
  <si>
    <t>(Kgs./Hect.)</t>
  </si>
  <si>
    <t>Andhra Pradesh</t>
  </si>
  <si>
    <t>Kharif</t>
  </si>
  <si>
    <t>Rabi</t>
  </si>
  <si>
    <t>Total</t>
  </si>
  <si>
    <t>Arunachal Pradesh</t>
  </si>
  <si>
    <t>Assam</t>
  </si>
  <si>
    <t>Autumn</t>
  </si>
  <si>
    <t>Winter</t>
  </si>
  <si>
    <t>Kharif Total</t>
  </si>
  <si>
    <t xml:space="preserve">Summer  </t>
  </si>
  <si>
    <t xml:space="preserve">Bihar                                 </t>
  </si>
  <si>
    <t xml:space="preserve">Chattisgarh  </t>
  </si>
  <si>
    <t>Goa</t>
  </si>
  <si>
    <t>Total Kharif</t>
  </si>
  <si>
    <t>Gujarat</t>
  </si>
  <si>
    <t xml:space="preserve">Summer </t>
  </si>
  <si>
    <t xml:space="preserve">Haryana  </t>
  </si>
  <si>
    <t>Himachal Pradesh</t>
  </si>
  <si>
    <t xml:space="preserve">Jammu &amp; Kashmir  </t>
  </si>
  <si>
    <t xml:space="preserve">Jharkhand   </t>
  </si>
  <si>
    <t>Karnataka</t>
  </si>
  <si>
    <t>Summer</t>
  </si>
  <si>
    <t>Total Rabi/ Summer</t>
  </si>
  <si>
    <t>Kerala</t>
  </si>
  <si>
    <t xml:space="preserve">Madhya Pradesh  </t>
  </si>
  <si>
    <t>Maharashtra</t>
  </si>
  <si>
    <t>Manipur</t>
  </si>
  <si>
    <t>Meghalaya</t>
  </si>
  <si>
    <t>Mizoram</t>
  </si>
  <si>
    <t>Nagaland</t>
  </si>
  <si>
    <t xml:space="preserve">                                (Continued)</t>
  </si>
  <si>
    <t>Odisha</t>
  </si>
  <si>
    <t>Punjab</t>
  </si>
  <si>
    <t xml:space="preserve">Rajasthan </t>
  </si>
  <si>
    <t xml:space="preserve">Sikkim  </t>
  </si>
  <si>
    <t>Tamil Nadu</t>
  </si>
  <si>
    <t xml:space="preserve">Tripura  </t>
  </si>
  <si>
    <t xml:space="preserve">Kharif Total  </t>
  </si>
  <si>
    <t xml:space="preserve">Uttar Pradesh </t>
  </si>
  <si>
    <t xml:space="preserve">Rabi/Summer  </t>
  </si>
  <si>
    <t xml:space="preserve">Uttarakhand </t>
  </si>
  <si>
    <t>Zaid/Rabi</t>
  </si>
  <si>
    <t>West Bengal</t>
  </si>
  <si>
    <t>A &amp; N Islands</t>
  </si>
  <si>
    <t xml:space="preserve">D &amp; N Haveli  </t>
  </si>
  <si>
    <t xml:space="preserve">Delhi  </t>
  </si>
  <si>
    <t xml:space="preserve">Daman &amp; Diu  </t>
  </si>
  <si>
    <t xml:space="preserve">Pondicherry  </t>
  </si>
  <si>
    <t>Others</t>
  </si>
  <si>
    <t xml:space="preserve">All India                             </t>
  </si>
  <si>
    <t>Summer/rabi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</si>
</sst>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/>
    </xf>
    <xf numFmtId="1" fontId="2" fillId="0" borderId="18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4" fontId="2" fillId="0" borderId="10" xfId="0" applyNumberFormat="1" applyFont="1" applyBorder="1" applyAlignment="1" applyProtection="1">
      <alignment horizontal="right" vertical="center"/>
      <protection/>
    </xf>
    <xf numFmtId="164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Percent 3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BreakPreview" zoomScale="85" zoomScaleNormal="80" zoomScaleSheetLayoutView="85" zoomScalePageLayoutView="0" workbookViewId="0" topLeftCell="A1">
      <pane xSplit="1" ySplit="5" topLeftCell="L6" activePane="bottomRight" state="frozen"/>
      <selection pane="topLeft" activeCell="AO4" sqref="AO4"/>
      <selection pane="topRight" activeCell="AO4" sqref="AO4"/>
      <selection pane="bottomLeft" activeCell="AO4" sqref="AO4"/>
      <selection pane="bottomRight" activeCell="L6" sqref="L6"/>
    </sheetView>
  </sheetViews>
  <sheetFormatPr defaultColWidth="9.140625" defaultRowHeight="12.75"/>
  <cols>
    <col min="1" max="2" width="11.28125" style="1" hidden="1" customWidth="1"/>
    <col min="3" max="11" width="11.28125" style="2" hidden="1" customWidth="1"/>
    <col min="12" max="12" width="21.7109375" style="3" customWidth="1"/>
    <col min="13" max="13" width="23.140625" style="3" customWidth="1"/>
    <col min="14" max="16" width="19.140625" style="3" customWidth="1"/>
    <col min="17" max="16384" width="9.140625" style="3" customWidth="1"/>
  </cols>
  <sheetData>
    <row r="1" spans="12:16" ht="15" customHeight="1">
      <c r="L1" s="39" t="s">
        <v>0</v>
      </c>
      <c r="M1" s="39"/>
      <c r="N1" s="39"/>
      <c r="O1" s="39"/>
      <c r="P1" s="39"/>
    </row>
    <row r="2" spans="1:16" ht="16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1" t="s">
        <v>1</v>
      </c>
      <c r="M2" s="41"/>
      <c r="N2" s="41"/>
      <c r="O2" s="41"/>
      <c r="P2" s="41"/>
    </row>
    <row r="3" spans="1:16" ht="19.5" customHeight="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" t="s">
        <v>3</v>
      </c>
      <c r="M3" s="4" t="s">
        <v>4</v>
      </c>
      <c r="N3" s="4" t="s">
        <v>5</v>
      </c>
      <c r="O3" s="4" t="s">
        <v>6</v>
      </c>
      <c r="P3" s="4" t="s">
        <v>7</v>
      </c>
    </row>
    <row r="4" spans="1:16" ht="18" customHeight="1">
      <c r="A4" s="5" t="s">
        <v>8</v>
      </c>
      <c r="B4" s="5" t="s">
        <v>9</v>
      </c>
      <c r="C4" s="6" t="s">
        <v>10</v>
      </c>
      <c r="D4" s="6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8"/>
      <c r="M4" s="8"/>
      <c r="N4" s="8" t="s">
        <v>19</v>
      </c>
      <c r="O4" s="8" t="s">
        <v>20</v>
      </c>
      <c r="P4" s="9" t="s">
        <v>21</v>
      </c>
    </row>
    <row r="5" spans="1:16" s="11" customFormat="1" ht="1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3</v>
      </c>
      <c r="G5" s="10">
        <v>3</v>
      </c>
      <c r="H5" s="10">
        <v>3</v>
      </c>
      <c r="I5" s="10">
        <v>3</v>
      </c>
      <c r="J5" s="10">
        <v>3</v>
      </c>
      <c r="K5" s="10">
        <v>3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</row>
    <row r="6" spans="1:16" ht="17.25" customHeight="1">
      <c r="A6" s="5">
        <v>2808</v>
      </c>
      <c r="B6" s="5">
        <v>2383</v>
      </c>
      <c r="C6" s="5">
        <v>2812</v>
      </c>
      <c r="D6" s="5">
        <v>2848.8</v>
      </c>
      <c r="E6" s="5">
        <v>3004</v>
      </c>
      <c r="F6" s="5">
        <v>2426.1</v>
      </c>
      <c r="G6" s="5">
        <v>2109.3</v>
      </c>
      <c r="H6" s="5">
        <v>2109</v>
      </c>
      <c r="I6" s="5">
        <v>2215</v>
      </c>
      <c r="J6" s="5">
        <v>2526</v>
      </c>
      <c r="K6" s="5">
        <v>2641</v>
      </c>
      <c r="L6" s="12" t="s">
        <v>22</v>
      </c>
      <c r="M6" s="13" t="s">
        <v>23</v>
      </c>
      <c r="N6" s="14">
        <v>2648</v>
      </c>
      <c r="O6" s="14">
        <v>7660.4</v>
      </c>
      <c r="P6" s="15">
        <v>2892.9003021148033</v>
      </c>
    </row>
    <row r="7" spans="1:16" ht="17.25" customHeight="1">
      <c r="A7" s="5">
        <v>1301</v>
      </c>
      <c r="B7" s="5">
        <v>1117</v>
      </c>
      <c r="C7" s="16">
        <v>1504</v>
      </c>
      <c r="D7" s="5">
        <v>1165.4</v>
      </c>
      <c r="E7" s="5">
        <v>1239</v>
      </c>
      <c r="F7" s="5">
        <v>1398.7</v>
      </c>
      <c r="G7" s="5">
        <v>713</v>
      </c>
      <c r="H7" s="5">
        <v>866</v>
      </c>
      <c r="I7" s="5">
        <v>871</v>
      </c>
      <c r="J7" s="5">
        <v>1456</v>
      </c>
      <c r="K7" s="5">
        <v>1337</v>
      </c>
      <c r="L7" s="17"/>
      <c r="M7" s="13" t="s">
        <v>24</v>
      </c>
      <c r="N7" s="14">
        <v>1483.8</v>
      </c>
      <c r="O7" s="14">
        <v>5422.8</v>
      </c>
      <c r="P7" s="15">
        <v>3654.6704407602106</v>
      </c>
    </row>
    <row r="8" spans="1:16" ht="18" customHeight="1">
      <c r="A8" s="16">
        <f>+A7+A6</f>
        <v>4109</v>
      </c>
      <c r="B8" s="16">
        <f>+B7+B6</f>
        <v>3500</v>
      </c>
      <c r="C8" s="16">
        <f>+C7+C6</f>
        <v>4316</v>
      </c>
      <c r="D8" s="5">
        <f aca="true" t="shared" si="0" ref="D8:I8">D6+D7</f>
        <v>4014.2000000000003</v>
      </c>
      <c r="E8" s="5">
        <f t="shared" si="0"/>
        <v>4243</v>
      </c>
      <c r="F8" s="5">
        <f t="shared" si="0"/>
        <v>3824.8</v>
      </c>
      <c r="G8" s="5">
        <f t="shared" si="0"/>
        <v>2822.3</v>
      </c>
      <c r="H8" s="5">
        <f t="shared" si="0"/>
        <v>2975</v>
      </c>
      <c r="I8" s="5">
        <f t="shared" si="0"/>
        <v>3086</v>
      </c>
      <c r="J8" s="5">
        <f>J7+J6</f>
        <v>3982</v>
      </c>
      <c r="K8" s="5">
        <f>K7+K6</f>
        <v>3978</v>
      </c>
      <c r="L8" s="18"/>
      <c r="M8" s="13" t="s">
        <v>25</v>
      </c>
      <c r="N8" s="14">
        <v>4131.8</v>
      </c>
      <c r="O8" s="14">
        <v>13083.2</v>
      </c>
      <c r="P8" s="15">
        <v>3166.464978943802</v>
      </c>
    </row>
    <row r="9" spans="1:16" ht="18" customHeight="1" hidden="1">
      <c r="A9" s="5">
        <v>115.5</v>
      </c>
      <c r="B9" s="5">
        <v>120</v>
      </c>
      <c r="C9" s="16">
        <v>115.5</v>
      </c>
      <c r="D9" s="5">
        <v>122.7</v>
      </c>
      <c r="E9" s="5">
        <v>118.6</v>
      </c>
      <c r="F9" s="5">
        <v>119.5</v>
      </c>
      <c r="G9" s="5">
        <v>124.6</v>
      </c>
      <c r="H9" s="5">
        <v>119.2</v>
      </c>
      <c r="I9" s="5">
        <v>121.6</v>
      </c>
      <c r="J9" s="5">
        <v>122.3</v>
      </c>
      <c r="K9" s="5">
        <v>122.3</v>
      </c>
      <c r="L9" s="19" t="s">
        <v>26</v>
      </c>
      <c r="M9" s="13" t="s">
        <v>23</v>
      </c>
      <c r="N9" s="14">
        <v>123.46759999999999</v>
      </c>
      <c r="O9" s="14">
        <v>205.3584</v>
      </c>
      <c r="P9" s="15">
        <v>1663.2574051816023</v>
      </c>
    </row>
    <row r="10" spans="1:16" ht="18" customHeight="1">
      <c r="A10" s="5">
        <v>609.7</v>
      </c>
      <c r="B10" s="5">
        <v>597.6</v>
      </c>
      <c r="C10" s="16">
        <v>585.5</v>
      </c>
      <c r="D10" s="5">
        <v>557</v>
      </c>
      <c r="E10" s="5">
        <v>539.7</v>
      </c>
      <c r="F10" s="5">
        <v>496</v>
      </c>
      <c r="G10" s="5">
        <v>465</v>
      </c>
      <c r="H10" s="5">
        <v>441</v>
      </c>
      <c r="I10" s="5">
        <v>429.3</v>
      </c>
      <c r="J10" s="5">
        <v>398.3</v>
      </c>
      <c r="K10" s="5">
        <v>379</v>
      </c>
      <c r="L10" s="20" t="s">
        <v>27</v>
      </c>
      <c r="M10" s="13" t="s">
        <v>28</v>
      </c>
      <c r="N10" s="14">
        <v>327.9708</v>
      </c>
      <c r="O10" s="14">
        <v>349.786</v>
      </c>
      <c r="P10" s="15">
        <v>1066.5156776152023</v>
      </c>
    </row>
    <row r="11" spans="1:16" ht="18" customHeight="1">
      <c r="A11" s="5">
        <v>1710.2</v>
      </c>
      <c r="B11" s="5">
        <v>1717.2</v>
      </c>
      <c r="C11" s="16">
        <v>1610.7</v>
      </c>
      <c r="D11" s="5">
        <v>1794</v>
      </c>
      <c r="E11" s="5">
        <v>1777.3</v>
      </c>
      <c r="F11" s="5">
        <v>1715</v>
      </c>
      <c r="G11" s="5">
        <v>1749</v>
      </c>
      <c r="H11" s="5">
        <v>1769</v>
      </c>
      <c r="I11" s="5">
        <v>1636.1</v>
      </c>
      <c r="J11" s="5">
        <v>1707.3</v>
      </c>
      <c r="K11" s="5">
        <v>1498</v>
      </c>
      <c r="L11" s="21"/>
      <c r="M11" s="13" t="s">
        <v>29</v>
      </c>
      <c r="N11" s="14">
        <v>1788.8439999999998</v>
      </c>
      <c r="O11" s="14">
        <v>3033.0622</v>
      </c>
      <c r="P11" s="15">
        <v>1695.5431552443924</v>
      </c>
    </row>
    <row r="12" spans="1:16" ht="18" customHeight="1">
      <c r="A12" s="16">
        <f>+A11+A10</f>
        <v>2319.9</v>
      </c>
      <c r="B12" s="16">
        <f>+B11+B10</f>
        <v>2314.8</v>
      </c>
      <c r="C12" s="16">
        <f>+C11+C10</f>
        <v>2196.2</v>
      </c>
      <c r="D12" s="5">
        <f aca="true" t="shared" si="1" ref="D12:K12">D11+D10</f>
        <v>2351</v>
      </c>
      <c r="E12" s="5">
        <f t="shared" si="1"/>
        <v>2317</v>
      </c>
      <c r="F12" s="5">
        <f t="shared" si="1"/>
        <v>2211</v>
      </c>
      <c r="G12" s="5">
        <f t="shared" si="1"/>
        <v>2214</v>
      </c>
      <c r="H12" s="5">
        <f t="shared" si="1"/>
        <v>2210</v>
      </c>
      <c r="I12" s="5">
        <f t="shared" si="1"/>
        <v>2065.4</v>
      </c>
      <c r="J12" s="5">
        <f t="shared" si="1"/>
        <v>2105.6</v>
      </c>
      <c r="K12" s="5">
        <f t="shared" si="1"/>
        <v>1877</v>
      </c>
      <c r="L12" s="21"/>
      <c r="M12" s="13" t="s">
        <v>30</v>
      </c>
      <c r="N12" s="14">
        <v>2116.8148</v>
      </c>
      <c r="O12" s="14">
        <v>3382.8481999999995</v>
      </c>
      <c r="P12" s="15">
        <v>1598.08415927553</v>
      </c>
    </row>
    <row r="13" spans="1:16" ht="18" customHeight="1">
      <c r="A13" s="5">
        <v>171.8</v>
      </c>
      <c r="B13" s="5">
        <v>175</v>
      </c>
      <c r="C13" s="16">
        <v>223.9</v>
      </c>
      <c r="D13" s="5">
        <v>295</v>
      </c>
      <c r="E13" s="5">
        <v>329.3</v>
      </c>
      <c r="F13" s="5">
        <v>326</v>
      </c>
      <c r="G13" s="5">
        <v>327</v>
      </c>
      <c r="H13" s="5">
        <v>319</v>
      </c>
      <c r="I13" s="5">
        <v>311.4</v>
      </c>
      <c r="J13" s="5">
        <v>314.7</v>
      </c>
      <c r="K13" s="5">
        <v>312</v>
      </c>
      <c r="L13" s="21"/>
      <c r="M13" s="13" t="s">
        <v>31</v>
      </c>
      <c r="N13" s="14">
        <v>365.451</v>
      </c>
      <c r="O13" s="14">
        <v>800.4086</v>
      </c>
      <c r="P13" s="15">
        <v>2190.19403422073</v>
      </c>
    </row>
    <row r="14" spans="1:16" ht="18" customHeight="1">
      <c r="A14" s="16">
        <f aca="true" t="shared" si="2" ref="A14:I14">+A13+A12</f>
        <v>2491.7000000000003</v>
      </c>
      <c r="B14" s="16">
        <f t="shared" si="2"/>
        <v>2489.8</v>
      </c>
      <c r="C14" s="16">
        <f t="shared" si="2"/>
        <v>2420.1</v>
      </c>
      <c r="D14" s="5">
        <f t="shared" si="2"/>
        <v>2646</v>
      </c>
      <c r="E14" s="5">
        <f t="shared" si="2"/>
        <v>2646.3</v>
      </c>
      <c r="F14" s="5">
        <f t="shared" si="2"/>
        <v>2537</v>
      </c>
      <c r="G14" s="5">
        <f t="shared" si="2"/>
        <v>2541</v>
      </c>
      <c r="H14" s="5">
        <f t="shared" si="2"/>
        <v>2529</v>
      </c>
      <c r="I14" s="5">
        <f t="shared" si="2"/>
        <v>2376.8</v>
      </c>
      <c r="J14" s="5">
        <f>J13+J12</f>
        <v>2420.2999999999997</v>
      </c>
      <c r="K14" s="5">
        <f>K13+K12</f>
        <v>2189</v>
      </c>
      <c r="L14" s="19"/>
      <c r="M14" s="13" t="s">
        <v>25</v>
      </c>
      <c r="N14" s="14">
        <v>2482.2658</v>
      </c>
      <c r="O14" s="14">
        <v>4183.2568</v>
      </c>
      <c r="P14" s="15">
        <v>1685.25739668975</v>
      </c>
    </row>
    <row r="15" spans="1:16" ht="18" customHeight="1">
      <c r="A15" s="5">
        <v>722.1</v>
      </c>
      <c r="B15" s="5">
        <v>749.7</v>
      </c>
      <c r="C15" s="16">
        <v>719.3</v>
      </c>
      <c r="D15" s="5">
        <v>744.2</v>
      </c>
      <c r="E15" s="5">
        <v>591.7</v>
      </c>
      <c r="F15" s="5">
        <v>593.8</v>
      </c>
      <c r="G15" s="5">
        <v>583.3</v>
      </c>
      <c r="H15" s="5">
        <v>553.9</v>
      </c>
      <c r="I15" s="5">
        <v>534.5</v>
      </c>
      <c r="J15" s="5">
        <v>533.8</v>
      </c>
      <c r="K15" s="5">
        <v>511.1</v>
      </c>
      <c r="L15" s="20" t="s">
        <v>32</v>
      </c>
      <c r="M15" s="13" t="s">
        <v>28</v>
      </c>
      <c r="N15" s="14">
        <v>530.6279999999999</v>
      </c>
      <c r="O15" s="14">
        <v>558.2682</v>
      </c>
      <c r="P15" s="15">
        <v>1052.0895994934306</v>
      </c>
    </row>
    <row r="16" spans="1:16" ht="18" customHeight="1">
      <c r="A16" s="5">
        <v>4223.3</v>
      </c>
      <c r="B16" s="5">
        <v>4238.2</v>
      </c>
      <c r="C16" s="16">
        <v>4234.4</v>
      </c>
      <c r="D16" s="5">
        <v>4128.9</v>
      </c>
      <c r="E16" s="5">
        <v>2939.3</v>
      </c>
      <c r="F16" s="5">
        <v>2843.6</v>
      </c>
      <c r="G16" s="5">
        <v>2881.1</v>
      </c>
      <c r="H16" s="5">
        <v>2907.2</v>
      </c>
      <c r="I16" s="5">
        <v>2471.9</v>
      </c>
      <c r="J16" s="5">
        <v>2607.6</v>
      </c>
      <c r="K16" s="5">
        <v>2736.6</v>
      </c>
      <c r="L16" s="21"/>
      <c r="M16" s="13" t="s">
        <v>29</v>
      </c>
      <c r="N16" s="14">
        <v>2663.182</v>
      </c>
      <c r="O16" s="14">
        <v>4049.3734000000004</v>
      </c>
      <c r="P16" s="15">
        <v>1520.501940911286</v>
      </c>
    </row>
    <row r="17" spans="1:16" ht="18" customHeight="1">
      <c r="A17" s="16">
        <f>+A16+A15</f>
        <v>4945.400000000001</v>
      </c>
      <c r="B17" s="16">
        <f>+B16+B15</f>
        <v>4987.9</v>
      </c>
      <c r="C17" s="16">
        <f>+C16+C15</f>
        <v>4953.7</v>
      </c>
      <c r="D17" s="5">
        <f aca="true" t="shared" si="3" ref="D17:K17">D16+D15</f>
        <v>4873.099999999999</v>
      </c>
      <c r="E17" s="5">
        <f t="shared" si="3"/>
        <v>3531</v>
      </c>
      <c r="F17" s="5">
        <f t="shared" si="3"/>
        <v>3437.3999999999996</v>
      </c>
      <c r="G17" s="5">
        <f t="shared" si="3"/>
        <v>3464.3999999999996</v>
      </c>
      <c r="H17" s="5">
        <f t="shared" si="3"/>
        <v>3461.1</v>
      </c>
      <c r="I17" s="5">
        <f t="shared" si="3"/>
        <v>3006.4</v>
      </c>
      <c r="J17" s="5">
        <f t="shared" si="3"/>
        <v>3141.3999999999996</v>
      </c>
      <c r="K17" s="5">
        <f t="shared" si="3"/>
        <v>3247.7</v>
      </c>
      <c r="L17" s="21"/>
      <c r="M17" s="13" t="s">
        <v>30</v>
      </c>
      <c r="N17" s="14">
        <v>3193.8100000000004</v>
      </c>
      <c r="O17" s="14">
        <v>4607.6416</v>
      </c>
      <c r="P17" s="15">
        <v>1442.678681574671</v>
      </c>
    </row>
    <row r="18" spans="1:16" ht="18" customHeight="1">
      <c r="A18" s="5">
        <v>122.5</v>
      </c>
      <c r="B18" s="5">
        <v>124.4</v>
      </c>
      <c r="C18" s="16">
        <v>132.9</v>
      </c>
      <c r="D18" s="5">
        <v>128.7</v>
      </c>
      <c r="E18" s="5">
        <v>125.3</v>
      </c>
      <c r="F18" s="5">
        <v>114.9</v>
      </c>
      <c r="G18" s="5">
        <v>120.3</v>
      </c>
      <c r="H18" s="5">
        <v>116.9</v>
      </c>
      <c r="I18" s="5">
        <v>116.2</v>
      </c>
      <c r="J18" s="5">
        <v>111</v>
      </c>
      <c r="K18" s="5">
        <v>109.4</v>
      </c>
      <c r="L18" s="21"/>
      <c r="M18" s="13" t="s">
        <v>31</v>
      </c>
      <c r="N18" s="14">
        <v>93.922</v>
      </c>
      <c r="O18" s="14">
        <v>166.828</v>
      </c>
      <c r="P18" s="15">
        <v>1776.2398586060774</v>
      </c>
    </row>
    <row r="19" spans="1:16" ht="18" customHeight="1">
      <c r="A19" s="16">
        <f>+A18+A17</f>
        <v>5067.900000000001</v>
      </c>
      <c r="B19" s="16">
        <f>+B18+B17</f>
        <v>5112.299999999999</v>
      </c>
      <c r="C19" s="16">
        <f>+C18+C17</f>
        <v>5086.599999999999</v>
      </c>
      <c r="D19" s="5">
        <f aca="true" t="shared" si="4" ref="D19:K19">D18+D17</f>
        <v>5001.799999999999</v>
      </c>
      <c r="E19" s="5">
        <f t="shared" si="4"/>
        <v>3656.3</v>
      </c>
      <c r="F19" s="5">
        <f t="shared" si="4"/>
        <v>3552.2999999999997</v>
      </c>
      <c r="G19" s="5">
        <f t="shared" si="4"/>
        <v>3584.7</v>
      </c>
      <c r="H19" s="5">
        <f t="shared" si="4"/>
        <v>3578</v>
      </c>
      <c r="I19" s="5">
        <f t="shared" si="4"/>
        <v>3122.6</v>
      </c>
      <c r="J19" s="5">
        <f t="shared" si="4"/>
        <v>3252.3999999999996</v>
      </c>
      <c r="K19" s="5">
        <f t="shared" si="4"/>
        <v>3357.1</v>
      </c>
      <c r="L19" s="19"/>
      <c r="M19" s="13" t="s">
        <v>25</v>
      </c>
      <c r="N19" s="14">
        <v>3287.732</v>
      </c>
      <c r="O19" s="14">
        <v>4774.4698</v>
      </c>
      <c r="P19" s="15">
        <v>1452.207722527262</v>
      </c>
    </row>
    <row r="20" spans="1:16" ht="18" customHeight="1">
      <c r="A20" s="5"/>
      <c r="B20" s="5"/>
      <c r="C20" s="6"/>
      <c r="D20" s="5"/>
      <c r="E20" s="5">
        <v>3769.7</v>
      </c>
      <c r="F20" s="5">
        <v>3810.1</v>
      </c>
      <c r="G20" s="5">
        <v>3777.7</v>
      </c>
      <c r="H20" s="5">
        <v>3829</v>
      </c>
      <c r="I20" s="5">
        <v>3746.7</v>
      </c>
      <c r="J20" s="5">
        <v>3747.2</v>
      </c>
      <c r="K20" s="5">
        <v>3723.6</v>
      </c>
      <c r="L20" s="22" t="s">
        <v>33</v>
      </c>
      <c r="M20" s="13" t="s">
        <v>23</v>
      </c>
      <c r="N20" s="14">
        <v>3726.6799999999994</v>
      </c>
      <c r="O20" s="14">
        <v>5223.240000000001</v>
      </c>
      <c r="P20" s="15">
        <v>1401.5799585690215</v>
      </c>
    </row>
    <row r="21" spans="1:16" ht="18" customHeight="1" hidden="1">
      <c r="A21" s="5">
        <v>41.1</v>
      </c>
      <c r="B21" s="5">
        <v>41</v>
      </c>
      <c r="C21" s="16">
        <v>41</v>
      </c>
      <c r="D21" s="5">
        <v>40.5</v>
      </c>
      <c r="E21" s="5">
        <v>41</v>
      </c>
      <c r="F21" s="5">
        <v>32.8</v>
      </c>
      <c r="G21" s="5">
        <v>33.7</v>
      </c>
      <c r="H21" s="5">
        <v>35.5</v>
      </c>
      <c r="I21" s="5">
        <v>35.3</v>
      </c>
      <c r="J21" s="5">
        <v>35.1</v>
      </c>
      <c r="K21" s="5">
        <v>35.7</v>
      </c>
      <c r="L21" s="20" t="s">
        <v>34</v>
      </c>
      <c r="M21" s="13" t="s">
        <v>28</v>
      </c>
      <c r="N21" s="14">
        <v>32.3296</v>
      </c>
      <c r="O21" s="14">
        <v>73.6916</v>
      </c>
      <c r="P21" s="15">
        <v>2279.384836187271</v>
      </c>
    </row>
    <row r="22" spans="1:16" ht="18" customHeight="1" hidden="1">
      <c r="A22" s="5">
        <v>12.5</v>
      </c>
      <c r="B22" s="5">
        <v>14.5</v>
      </c>
      <c r="C22" s="16">
        <v>15.4</v>
      </c>
      <c r="D22" s="5">
        <v>16.2</v>
      </c>
      <c r="E22" s="5">
        <v>16.2</v>
      </c>
      <c r="F22" s="5">
        <v>16.6</v>
      </c>
      <c r="G22" s="5">
        <v>16.5</v>
      </c>
      <c r="H22" s="5">
        <v>17.3</v>
      </c>
      <c r="I22" s="5">
        <v>17.1</v>
      </c>
      <c r="J22" s="5">
        <v>17.1</v>
      </c>
      <c r="K22" s="5">
        <v>17.3</v>
      </c>
      <c r="L22" s="21"/>
      <c r="M22" s="13" t="s">
        <v>29</v>
      </c>
      <c r="N22" s="14">
        <v>16.293999999999997</v>
      </c>
      <c r="O22" s="14">
        <v>42.7582</v>
      </c>
      <c r="P22" s="15">
        <v>2624.168405548055</v>
      </c>
    </row>
    <row r="23" spans="1:16" ht="18" customHeight="1" hidden="1">
      <c r="A23" s="16">
        <f>+A22+A21</f>
        <v>53.6</v>
      </c>
      <c r="B23" s="16">
        <f>+B22+B21</f>
        <v>55.5</v>
      </c>
      <c r="C23" s="16">
        <f>+C22+C21</f>
        <v>56.4</v>
      </c>
      <c r="D23" s="5">
        <f aca="true" t="shared" si="5" ref="D23:I23">D21+D22</f>
        <v>56.7</v>
      </c>
      <c r="E23" s="5">
        <f t="shared" si="5"/>
        <v>57.2</v>
      </c>
      <c r="F23" s="5">
        <f t="shared" si="5"/>
        <v>49.4</v>
      </c>
      <c r="G23" s="5">
        <f t="shared" si="5"/>
        <v>50.2</v>
      </c>
      <c r="H23" s="5">
        <f t="shared" si="5"/>
        <v>52.8</v>
      </c>
      <c r="I23" s="5">
        <f t="shared" si="5"/>
        <v>52.4</v>
      </c>
      <c r="J23" s="5">
        <f>J22+J21</f>
        <v>52.2</v>
      </c>
      <c r="K23" s="5">
        <f>K22+K21</f>
        <v>53</v>
      </c>
      <c r="L23" s="21"/>
      <c r="M23" s="13" t="s">
        <v>35</v>
      </c>
      <c r="N23" s="14">
        <v>48.623599999999996</v>
      </c>
      <c r="O23" s="14">
        <v>116.44980000000001</v>
      </c>
      <c r="P23" s="15">
        <v>2394.9234528089246</v>
      </c>
    </row>
    <row r="24" spans="1:16" ht="18" customHeight="1">
      <c r="A24" s="5">
        <v>642</v>
      </c>
      <c r="B24" s="5">
        <v>672.5</v>
      </c>
      <c r="C24" s="16">
        <v>622.1</v>
      </c>
      <c r="D24" s="5">
        <v>664.4</v>
      </c>
      <c r="E24" s="5">
        <v>583.6</v>
      </c>
      <c r="F24" s="5">
        <v>667.9</v>
      </c>
      <c r="G24" s="5">
        <v>468.9</v>
      </c>
      <c r="H24" s="5">
        <v>651.4</v>
      </c>
      <c r="I24" s="5">
        <v>661.7</v>
      </c>
      <c r="J24" s="5">
        <v>666</v>
      </c>
      <c r="K24" s="5">
        <v>693</v>
      </c>
      <c r="L24" s="20" t="s">
        <v>36</v>
      </c>
      <c r="M24" s="13" t="s">
        <v>23</v>
      </c>
      <c r="N24" s="14">
        <v>717.2</v>
      </c>
      <c r="O24" s="14">
        <v>1355.2</v>
      </c>
      <c r="P24" s="15">
        <v>1889.5705521472391</v>
      </c>
    </row>
    <row r="25" spans="1:16" ht="18" customHeight="1">
      <c r="A25" s="5"/>
      <c r="B25" s="5"/>
      <c r="C25" s="6"/>
      <c r="D25" s="6"/>
      <c r="E25" s="6"/>
      <c r="F25" s="6"/>
      <c r="G25" s="6"/>
      <c r="H25" s="5">
        <v>23.9</v>
      </c>
      <c r="I25" s="5">
        <v>23.9</v>
      </c>
      <c r="J25" s="5">
        <v>0</v>
      </c>
      <c r="K25" s="5">
        <v>41</v>
      </c>
      <c r="L25" s="21"/>
      <c r="M25" s="13" t="s">
        <v>37</v>
      </c>
      <c r="N25" s="14">
        <v>48.6</v>
      </c>
      <c r="O25" s="14">
        <v>115.92</v>
      </c>
      <c r="P25" s="15">
        <v>2385.185185185185</v>
      </c>
    </row>
    <row r="26" spans="1:16" ht="18" customHeight="1">
      <c r="A26" s="5"/>
      <c r="B26" s="5"/>
      <c r="C26" s="6"/>
      <c r="D26" s="6"/>
      <c r="E26" s="6"/>
      <c r="F26" s="6"/>
      <c r="G26" s="6"/>
      <c r="H26" s="5">
        <f>H25+H24</f>
        <v>675.3</v>
      </c>
      <c r="I26" s="5">
        <f>I25+I24</f>
        <v>685.6</v>
      </c>
      <c r="J26" s="5">
        <f>J25+J24</f>
        <v>666</v>
      </c>
      <c r="K26" s="5">
        <f>K25+K24</f>
        <v>734</v>
      </c>
      <c r="L26" s="19"/>
      <c r="M26" s="13" t="s">
        <v>25</v>
      </c>
      <c r="N26" s="14">
        <v>765.8</v>
      </c>
      <c r="O26" s="14">
        <v>1471.1200000000001</v>
      </c>
      <c r="P26" s="15">
        <v>1921.023765996344</v>
      </c>
    </row>
    <row r="27" spans="1:16" ht="18" customHeight="1">
      <c r="A27" s="5">
        <v>831</v>
      </c>
      <c r="B27" s="5">
        <v>913</v>
      </c>
      <c r="C27" s="16">
        <v>1083</v>
      </c>
      <c r="D27" s="5">
        <v>1083</v>
      </c>
      <c r="E27" s="5">
        <v>1054</v>
      </c>
      <c r="F27" s="5">
        <v>1028</v>
      </c>
      <c r="G27" s="5">
        <v>906</v>
      </c>
      <c r="H27" s="5">
        <v>1015</v>
      </c>
      <c r="I27" s="5">
        <v>1028</v>
      </c>
      <c r="J27" s="5">
        <v>1052</v>
      </c>
      <c r="K27" s="5">
        <v>1041</v>
      </c>
      <c r="L27" s="19" t="s">
        <v>38</v>
      </c>
      <c r="M27" s="13" t="s">
        <v>23</v>
      </c>
      <c r="N27" s="14">
        <v>1194</v>
      </c>
      <c r="O27" s="14">
        <v>3553.4</v>
      </c>
      <c r="P27" s="15">
        <v>2976.046901172529</v>
      </c>
    </row>
    <row r="28" spans="1:16" ht="18" customHeight="1" hidden="1">
      <c r="A28" s="5">
        <v>81.7</v>
      </c>
      <c r="B28" s="5">
        <v>86.2</v>
      </c>
      <c r="C28" s="16">
        <v>82.1</v>
      </c>
      <c r="D28" s="5">
        <v>80.2</v>
      </c>
      <c r="E28" s="5">
        <v>81.5</v>
      </c>
      <c r="F28" s="5">
        <v>80.6</v>
      </c>
      <c r="G28" s="5">
        <v>83.3</v>
      </c>
      <c r="H28" s="5">
        <v>81.3</v>
      </c>
      <c r="I28" s="5">
        <v>81</v>
      </c>
      <c r="J28" s="5">
        <v>79.4</v>
      </c>
      <c r="K28" s="5">
        <v>79.2</v>
      </c>
      <c r="L28" s="22" t="s">
        <v>39</v>
      </c>
      <c r="M28" s="13" t="s">
        <v>23</v>
      </c>
      <c r="N28" s="14">
        <v>77.458</v>
      </c>
      <c r="O28" s="14">
        <v>121.25160000000001</v>
      </c>
      <c r="P28" s="15">
        <v>1565.3851119316275</v>
      </c>
    </row>
    <row r="29" spans="1:16" ht="18" customHeight="1" hidden="1">
      <c r="A29" s="5">
        <v>275.3</v>
      </c>
      <c r="B29" s="5">
        <v>275.7</v>
      </c>
      <c r="C29" s="16">
        <v>270.3</v>
      </c>
      <c r="D29" s="5">
        <v>250.6</v>
      </c>
      <c r="E29" s="5">
        <v>244.1</v>
      </c>
      <c r="F29" s="5">
        <v>249.8</v>
      </c>
      <c r="G29" s="5">
        <v>236.2</v>
      </c>
      <c r="H29" s="5">
        <v>259.8</v>
      </c>
      <c r="I29" s="5">
        <v>250</v>
      </c>
      <c r="J29" s="5">
        <v>259</v>
      </c>
      <c r="K29" s="5">
        <v>252.5</v>
      </c>
      <c r="L29" s="22" t="s">
        <v>40</v>
      </c>
      <c r="M29" s="13" t="s">
        <v>23</v>
      </c>
      <c r="N29" s="14">
        <v>260.8416</v>
      </c>
      <c r="O29" s="14">
        <v>534.821</v>
      </c>
      <c r="P29" s="15">
        <v>2050.3669660054225</v>
      </c>
    </row>
    <row r="30" spans="1:16" ht="18" customHeight="1" hidden="1">
      <c r="A30" s="5"/>
      <c r="B30" s="5"/>
      <c r="C30" s="6"/>
      <c r="D30" s="5"/>
      <c r="E30" s="5">
        <v>182.1</v>
      </c>
      <c r="F30" s="5">
        <v>187</v>
      </c>
      <c r="G30" s="5">
        <v>170.1</v>
      </c>
      <c r="H30" s="5">
        <v>167.6</v>
      </c>
      <c r="I30" s="5">
        <v>156.8</v>
      </c>
      <c r="J30" s="5">
        <v>166.6</v>
      </c>
      <c r="K30" s="5"/>
      <c r="L30" s="20" t="s">
        <v>41</v>
      </c>
      <c r="M30" s="13" t="s">
        <v>28</v>
      </c>
      <c r="N30" s="14">
        <v>1297.0088</v>
      </c>
      <c r="O30" s="14">
        <v>2497.1104</v>
      </c>
      <c r="P30" s="15">
        <v>1925.2840844256414</v>
      </c>
    </row>
    <row r="31" spans="1:16" ht="18" customHeight="1" hidden="1">
      <c r="A31" s="5"/>
      <c r="B31" s="5"/>
      <c r="C31" s="6"/>
      <c r="D31" s="5"/>
      <c r="E31" s="5">
        <v>1298.9</v>
      </c>
      <c r="F31" s="5">
        <v>1333.6</v>
      </c>
      <c r="G31" s="5">
        <v>1213.1</v>
      </c>
      <c r="H31" s="5">
        <v>1195.4</v>
      </c>
      <c r="I31" s="5">
        <v>1118.2</v>
      </c>
      <c r="J31" s="5">
        <v>1188.1</v>
      </c>
      <c r="K31" s="5"/>
      <c r="L31" s="21"/>
      <c r="M31" s="13" t="s">
        <v>29</v>
      </c>
      <c r="N31" s="14" t="e">
        <v>#DIV/0!</v>
      </c>
      <c r="O31" s="14" t="e">
        <v>#DIV/0!</v>
      </c>
      <c r="P31" s="15" t="e">
        <v>#DIV/0!</v>
      </c>
    </row>
    <row r="32" spans="1:16" ht="18" customHeight="1">
      <c r="A32" s="5"/>
      <c r="B32" s="5"/>
      <c r="C32" s="6"/>
      <c r="D32" s="5"/>
      <c r="E32" s="5">
        <f>E30+E31</f>
        <v>1481</v>
      </c>
      <c r="F32" s="5">
        <f>F31+F30</f>
        <v>1520.6</v>
      </c>
      <c r="G32" s="5">
        <f>G31+G30</f>
        <v>1383.1999999999998</v>
      </c>
      <c r="H32" s="5">
        <f>H31+H30</f>
        <v>1363</v>
      </c>
      <c r="I32" s="5">
        <f>I31+I30</f>
        <v>1275</v>
      </c>
      <c r="J32" s="5">
        <f>J31+J30</f>
        <v>1354.6999999999998</v>
      </c>
      <c r="K32" s="5">
        <v>1603.6</v>
      </c>
      <c r="L32" s="21"/>
      <c r="M32" s="13" t="s">
        <v>30</v>
      </c>
      <c r="N32" s="14">
        <v>1297.0088</v>
      </c>
      <c r="O32" s="14">
        <v>2497.1104</v>
      </c>
      <c r="P32" s="15">
        <v>1925.2840844256414</v>
      </c>
    </row>
    <row r="33" spans="1:16" ht="18" customHeight="1">
      <c r="A33" s="5"/>
      <c r="B33" s="5"/>
      <c r="C33" s="6"/>
      <c r="D33" s="5"/>
      <c r="E33" s="5"/>
      <c r="F33" s="5"/>
      <c r="G33" s="5"/>
      <c r="H33" s="5"/>
      <c r="I33" s="5">
        <v>10</v>
      </c>
      <c r="J33" s="5"/>
      <c r="K33" s="5">
        <v>20</v>
      </c>
      <c r="L33" s="21"/>
      <c r="M33" s="13" t="s">
        <v>24</v>
      </c>
      <c r="N33" s="14">
        <v>12.200000000000001</v>
      </c>
      <c r="O33" s="14">
        <v>16.666666666666668</v>
      </c>
      <c r="P33" s="15">
        <v>1366.120218579235</v>
      </c>
    </row>
    <row r="34" spans="1:16" ht="18" customHeight="1">
      <c r="A34" s="5"/>
      <c r="B34" s="5"/>
      <c r="C34" s="6"/>
      <c r="D34" s="5"/>
      <c r="E34" s="5">
        <f aca="true" t="shared" si="6" ref="E34:K34">E33+E32</f>
        <v>1481</v>
      </c>
      <c r="F34" s="5">
        <f t="shared" si="6"/>
        <v>1520.6</v>
      </c>
      <c r="G34" s="5">
        <f t="shared" si="6"/>
        <v>1383.1999999999998</v>
      </c>
      <c r="H34" s="5">
        <f t="shared" si="6"/>
        <v>1363</v>
      </c>
      <c r="I34" s="5">
        <f t="shared" si="6"/>
        <v>1285</v>
      </c>
      <c r="J34" s="5">
        <f t="shared" si="6"/>
        <v>1354.6999999999998</v>
      </c>
      <c r="K34" s="5">
        <f t="shared" si="6"/>
        <v>1623.6</v>
      </c>
      <c r="L34" s="21"/>
      <c r="M34" s="13" t="s">
        <v>25</v>
      </c>
      <c r="N34" s="14">
        <v>1304.3288</v>
      </c>
      <c r="O34" s="14">
        <v>2507.1104</v>
      </c>
      <c r="P34" s="15">
        <v>1922.146011036481</v>
      </c>
    </row>
    <row r="35" spans="1:16" ht="18" customHeight="1">
      <c r="A35" s="5">
        <v>1050.7</v>
      </c>
      <c r="B35" s="5">
        <v>1031.5</v>
      </c>
      <c r="C35" s="16">
        <v>1079.2</v>
      </c>
      <c r="D35" s="5">
        <v>1096.2</v>
      </c>
      <c r="E35" s="5">
        <v>1120.5</v>
      </c>
      <c r="F35" s="5">
        <v>1088</v>
      </c>
      <c r="G35" s="5">
        <v>1030.5</v>
      </c>
      <c r="H35" s="5">
        <v>944.3</v>
      </c>
      <c r="I35" s="5">
        <v>1056</v>
      </c>
      <c r="J35" s="5">
        <v>1076</v>
      </c>
      <c r="K35" s="5">
        <v>1066</v>
      </c>
      <c r="L35" s="20" t="s">
        <v>42</v>
      </c>
      <c r="M35" s="13" t="s">
        <v>23</v>
      </c>
      <c r="N35" s="14">
        <v>1106.2</v>
      </c>
      <c r="O35" s="14">
        <v>2815.8</v>
      </c>
      <c r="P35" s="15">
        <v>2545.4709817392877</v>
      </c>
    </row>
    <row r="36" spans="1:16" ht="18" customHeight="1">
      <c r="A36" s="5">
        <v>58.7</v>
      </c>
      <c r="B36" s="5">
        <v>53.9</v>
      </c>
      <c r="C36" s="16">
        <v>51.8</v>
      </c>
      <c r="D36" s="5">
        <v>52.8</v>
      </c>
      <c r="E36" s="5">
        <v>52</v>
      </c>
      <c r="F36" s="5">
        <v>53.5</v>
      </c>
      <c r="G36" s="5">
        <v>50.5</v>
      </c>
      <c r="H36" s="5">
        <v>54.6</v>
      </c>
      <c r="I36" s="5">
        <v>44</v>
      </c>
      <c r="J36" s="5">
        <v>45</v>
      </c>
      <c r="K36" s="5">
        <v>44</v>
      </c>
      <c r="L36" s="21"/>
      <c r="M36" s="13" t="s">
        <v>24</v>
      </c>
      <c r="N36" s="14">
        <v>42.4</v>
      </c>
      <c r="O36" s="14">
        <v>92.0894</v>
      </c>
      <c r="P36" s="15">
        <v>2171.919811320755</v>
      </c>
    </row>
    <row r="37" spans="1:16" ht="18" customHeight="1">
      <c r="A37" s="5">
        <v>249.1</v>
      </c>
      <c r="B37" s="5">
        <v>268</v>
      </c>
      <c r="C37" s="16">
        <v>295.8</v>
      </c>
      <c r="D37" s="5">
        <v>300.8</v>
      </c>
      <c r="E37" s="5">
        <v>310.9</v>
      </c>
      <c r="F37" s="5">
        <v>276.3</v>
      </c>
      <c r="G37" s="5">
        <v>73.8</v>
      </c>
      <c r="H37" s="5">
        <v>75</v>
      </c>
      <c r="I37" s="5">
        <v>208</v>
      </c>
      <c r="J37" s="5">
        <v>364</v>
      </c>
      <c r="K37" s="5">
        <v>285</v>
      </c>
      <c r="L37" s="21"/>
      <c r="M37" s="13" t="s">
        <v>43</v>
      </c>
      <c r="N37" s="14">
        <v>326</v>
      </c>
      <c r="O37" s="14">
        <v>962.7106</v>
      </c>
      <c r="P37" s="15">
        <v>2953.1</v>
      </c>
    </row>
    <row r="38" spans="1:16" ht="18" customHeight="1">
      <c r="A38" s="5">
        <v>307.8</v>
      </c>
      <c r="B38" s="5">
        <v>321.9</v>
      </c>
      <c r="C38" s="16">
        <f>C37+C36</f>
        <v>347.6</v>
      </c>
      <c r="D38" s="5">
        <f aca="true" t="shared" si="7" ref="D38:I38">D36+D37</f>
        <v>353.6</v>
      </c>
      <c r="E38" s="5">
        <f t="shared" si="7"/>
        <v>362.9</v>
      </c>
      <c r="F38" s="5">
        <f t="shared" si="7"/>
        <v>329.8</v>
      </c>
      <c r="G38" s="5">
        <f t="shared" si="7"/>
        <v>124.3</v>
      </c>
      <c r="H38" s="5">
        <f t="shared" si="7"/>
        <v>129.6</v>
      </c>
      <c r="I38" s="5">
        <f t="shared" si="7"/>
        <v>252</v>
      </c>
      <c r="J38" s="5">
        <f>J37+J36</f>
        <v>409</v>
      </c>
      <c r="K38" s="5">
        <f>K37+K36</f>
        <v>329</v>
      </c>
      <c r="L38" s="21"/>
      <c r="M38" s="13" t="s">
        <v>44</v>
      </c>
      <c r="N38" s="14">
        <v>368.4</v>
      </c>
      <c r="O38" s="14">
        <v>1054.8</v>
      </c>
      <c r="P38" s="15">
        <v>2863.1921824104234</v>
      </c>
    </row>
    <row r="39" spans="1:16" ht="18" customHeight="1">
      <c r="A39" s="16">
        <f aca="true" t="shared" si="8" ref="A39:K39">A38+A35</f>
        <v>1358.5</v>
      </c>
      <c r="B39" s="16">
        <f t="shared" si="8"/>
        <v>1353.4</v>
      </c>
      <c r="C39" s="16">
        <f t="shared" si="8"/>
        <v>1426.8000000000002</v>
      </c>
      <c r="D39" s="5">
        <f t="shared" si="8"/>
        <v>1449.8000000000002</v>
      </c>
      <c r="E39" s="5">
        <f t="shared" si="8"/>
        <v>1483.4</v>
      </c>
      <c r="F39" s="5">
        <f t="shared" si="8"/>
        <v>1417.8</v>
      </c>
      <c r="G39" s="5">
        <f t="shared" si="8"/>
        <v>1154.8</v>
      </c>
      <c r="H39" s="5">
        <f t="shared" si="8"/>
        <v>1073.8999999999999</v>
      </c>
      <c r="I39" s="5">
        <f t="shared" si="8"/>
        <v>1308</v>
      </c>
      <c r="J39" s="5">
        <f t="shared" si="8"/>
        <v>1485</v>
      </c>
      <c r="K39" s="5">
        <f t="shared" si="8"/>
        <v>1395</v>
      </c>
      <c r="L39" s="19"/>
      <c r="M39" s="13" t="s">
        <v>25</v>
      </c>
      <c r="N39" s="14">
        <v>1474.6</v>
      </c>
      <c r="O39" s="14">
        <v>3870.6</v>
      </c>
      <c r="P39" s="15">
        <v>2624.8474162484745</v>
      </c>
    </row>
    <row r="40" spans="1:16" ht="18" customHeight="1" hidden="1">
      <c r="A40" s="5">
        <v>163.9</v>
      </c>
      <c r="B40" s="5">
        <v>144.7</v>
      </c>
      <c r="C40" s="16">
        <v>120.2</v>
      </c>
      <c r="D40" s="5">
        <v>121.5</v>
      </c>
      <c r="E40" s="5">
        <v>129.8</v>
      </c>
      <c r="F40" s="5">
        <v>116.5</v>
      </c>
      <c r="G40" s="5">
        <v>112.4</v>
      </c>
      <c r="H40" s="5">
        <v>102.8</v>
      </c>
      <c r="I40" s="5">
        <v>105.3</v>
      </c>
      <c r="J40" s="5">
        <v>98.3</v>
      </c>
      <c r="K40" s="5">
        <v>87.9</v>
      </c>
      <c r="L40" s="20" t="s">
        <v>45</v>
      </c>
      <c r="M40" s="13" t="s">
        <v>28</v>
      </c>
      <c r="N40" s="14">
        <v>74.5574</v>
      </c>
      <c r="O40" s="14">
        <v>178.97379999999998</v>
      </c>
      <c r="P40" s="15">
        <v>2400.483385954982</v>
      </c>
    </row>
    <row r="41" spans="1:16" ht="18" customHeight="1" hidden="1">
      <c r="A41" s="5">
        <v>205.1</v>
      </c>
      <c r="B41" s="5">
        <v>180.7</v>
      </c>
      <c r="C41" s="5">
        <v>174.7</v>
      </c>
      <c r="D41" s="5">
        <v>170.2</v>
      </c>
      <c r="E41" s="5">
        <v>162.4</v>
      </c>
      <c r="F41" s="5">
        <v>162</v>
      </c>
      <c r="G41" s="5">
        <v>157</v>
      </c>
      <c r="H41" s="5">
        <v>147.4</v>
      </c>
      <c r="I41" s="5">
        <v>148.9</v>
      </c>
      <c r="J41" s="5">
        <v>155.6</v>
      </c>
      <c r="K41" s="5">
        <v>139.1</v>
      </c>
      <c r="L41" s="21"/>
      <c r="M41" s="13" t="s">
        <v>29</v>
      </c>
      <c r="N41" s="14">
        <v>100.55640000000001</v>
      </c>
      <c r="O41" s="14">
        <v>247.1216</v>
      </c>
      <c r="P41" s="15">
        <v>2457.542235004435</v>
      </c>
    </row>
    <row r="42" spans="1:16" ht="18" customHeight="1" hidden="1">
      <c r="A42" s="5">
        <f>A41+A40</f>
        <v>369</v>
      </c>
      <c r="B42" s="5">
        <f>B41+B40</f>
        <v>325.4</v>
      </c>
      <c r="C42" s="16">
        <f>+C41+C40</f>
        <v>294.9</v>
      </c>
      <c r="D42" s="5">
        <f aca="true" t="shared" si="9" ref="D42:I42">D40+D41</f>
        <v>291.7</v>
      </c>
      <c r="E42" s="5">
        <f t="shared" si="9"/>
        <v>292.20000000000005</v>
      </c>
      <c r="F42" s="5">
        <f t="shared" si="9"/>
        <v>278.5</v>
      </c>
      <c r="G42" s="5">
        <f t="shared" si="9"/>
        <v>269.4</v>
      </c>
      <c r="H42" s="5">
        <f t="shared" si="9"/>
        <v>250.2</v>
      </c>
      <c r="I42" s="5">
        <f t="shared" si="9"/>
        <v>254.2</v>
      </c>
      <c r="J42" s="5">
        <f>J41+J40</f>
        <v>253.89999999999998</v>
      </c>
      <c r="K42" s="5">
        <f>K41+K40</f>
        <v>227</v>
      </c>
      <c r="L42" s="21"/>
      <c r="M42" s="13" t="s">
        <v>30</v>
      </c>
      <c r="N42" s="14">
        <v>175.11380000000003</v>
      </c>
      <c r="O42" s="14">
        <v>426.0954</v>
      </c>
      <c r="P42" s="15">
        <v>2433.248550371244</v>
      </c>
    </row>
    <row r="43" spans="1:16" ht="18" customHeight="1" hidden="1">
      <c r="A43" s="5">
        <v>55.8</v>
      </c>
      <c r="B43" s="5">
        <v>61.7</v>
      </c>
      <c r="C43" s="16">
        <v>57.7</v>
      </c>
      <c r="D43" s="5">
        <v>58</v>
      </c>
      <c r="E43" s="5">
        <v>55.3</v>
      </c>
      <c r="F43" s="5">
        <v>43.9</v>
      </c>
      <c r="G43" s="5">
        <v>41.1</v>
      </c>
      <c r="H43" s="5">
        <v>37.2</v>
      </c>
      <c r="I43" s="5">
        <v>35.7</v>
      </c>
      <c r="J43" s="5">
        <v>21.9</v>
      </c>
      <c r="K43" s="5">
        <v>37</v>
      </c>
      <c r="L43" s="21"/>
      <c r="M43" s="13" t="s">
        <v>43</v>
      </c>
      <c r="N43" s="14">
        <v>48.57979999999999</v>
      </c>
      <c r="O43" s="14">
        <v>135.6778</v>
      </c>
      <c r="P43" s="15">
        <v>2792.885108625396</v>
      </c>
    </row>
    <row r="44" spans="1:16" ht="18" customHeight="1" hidden="1">
      <c r="A44" s="16">
        <f>+A43+A42</f>
        <v>424.8</v>
      </c>
      <c r="B44" s="16">
        <f>+B43+B42</f>
        <v>387.09999999999997</v>
      </c>
      <c r="C44" s="16">
        <f>+C43+C42</f>
        <v>352.59999999999997</v>
      </c>
      <c r="D44" s="5">
        <f aca="true" t="shared" si="10" ref="D44:I44">D42+D43</f>
        <v>349.7</v>
      </c>
      <c r="E44" s="5">
        <f t="shared" si="10"/>
        <v>347.50000000000006</v>
      </c>
      <c r="F44" s="5">
        <f t="shared" si="10"/>
        <v>322.4</v>
      </c>
      <c r="G44" s="5">
        <f t="shared" si="10"/>
        <v>310.5</v>
      </c>
      <c r="H44" s="5">
        <f t="shared" si="10"/>
        <v>287.4</v>
      </c>
      <c r="I44" s="5">
        <f t="shared" si="10"/>
        <v>289.9</v>
      </c>
      <c r="J44" s="5">
        <f>J43+J42</f>
        <v>275.79999999999995</v>
      </c>
      <c r="K44" s="5">
        <f>K43+K42</f>
        <v>264</v>
      </c>
      <c r="L44" s="19"/>
      <c r="M44" s="13" t="s">
        <v>25</v>
      </c>
      <c r="N44" s="14">
        <v>223.6936</v>
      </c>
      <c r="O44" s="14">
        <v>561.7732</v>
      </c>
      <c r="P44" s="15">
        <v>2511.3512411620177</v>
      </c>
    </row>
    <row r="45" spans="1:16" ht="18" customHeight="1">
      <c r="A45" s="5">
        <v>5396.4</v>
      </c>
      <c r="B45" s="5">
        <v>5426.7</v>
      </c>
      <c r="C45" s="5">
        <v>5479.8</v>
      </c>
      <c r="D45" s="5">
        <v>5354.2</v>
      </c>
      <c r="E45" s="5">
        <v>1707.6</v>
      </c>
      <c r="F45" s="5">
        <v>1776.4</v>
      </c>
      <c r="G45" s="5">
        <v>1681.3</v>
      </c>
      <c r="H45" s="5">
        <v>1718.8</v>
      </c>
      <c r="I45" s="5">
        <v>1622.5</v>
      </c>
      <c r="J45" s="5">
        <v>1657.7</v>
      </c>
      <c r="K45" s="5">
        <v>1661.3</v>
      </c>
      <c r="L45" s="22" t="s">
        <v>46</v>
      </c>
      <c r="M45" s="13" t="s">
        <v>23</v>
      </c>
      <c r="N45" s="14">
        <v>1590.36</v>
      </c>
      <c r="O45" s="14">
        <v>1656.3200000000004</v>
      </c>
      <c r="P45" s="15">
        <v>1041.4748861892908</v>
      </c>
    </row>
    <row r="46" spans="1:16" ht="18" customHeight="1">
      <c r="A46" s="5">
        <v>1448.5</v>
      </c>
      <c r="B46" s="5">
        <v>1444</v>
      </c>
      <c r="C46" s="5">
        <v>1445.7</v>
      </c>
      <c r="D46" s="5">
        <v>1478.8</v>
      </c>
      <c r="E46" s="5">
        <v>1486.4</v>
      </c>
      <c r="F46" s="5">
        <v>1487.2</v>
      </c>
      <c r="G46" s="5">
        <v>1497</v>
      </c>
      <c r="H46" s="5">
        <v>1500</v>
      </c>
      <c r="I46" s="5">
        <v>1488</v>
      </c>
      <c r="J46" s="5">
        <v>1474</v>
      </c>
      <c r="K46" s="5">
        <v>1491</v>
      </c>
      <c r="L46" s="20" t="s">
        <v>47</v>
      </c>
      <c r="M46" s="13" t="s">
        <v>23</v>
      </c>
      <c r="N46" s="14">
        <v>1497.4</v>
      </c>
      <c r="O46" s="14">
        <v>2539</v>
      </c>
      <c r="P46" s="15">
        <v>1695.6057165753973</v>
      </c>
    </row>
    <row r="47" spans="1:16" ht="18" customHeight="1">
      <c r="A47" s="5">
        <v>29</v>
      </c>
      <c r="B47" s="5">
        <v>32.9</v>
      </c>
      <c r="C47" s="16">
        <v>37.4</v>
      </c>
      <c r="D47" s="5">
        <v>41</v>
      </c>
      <c r="E47" s="5">
        <v>25</v>
      </c>
      <c r="F47" s="5">
        <v>27</v>
      </c>
      <c r="G47" s="5">
        <v>26</v>
      </c>
      <c r="H47" s="5">
        <v>30</v>
      </c>
      <c r="I47" s="5">
        <v>31</v>
      </c>
      <c r="J47" s="5">
        <v>41</v>
      </c>
      <c r="K47" s="5">
        <v>38</v>
      </c>
      <c r="L47" s="21"/>
      <c r="M47" s="13" t="s">
        <v>24</v>
      </c>
      <c r="N47" s="14">
        <v>28</v>
      </c>
      <c r="O47" s="14">
        <v>61</v>
      </c>
      <c r="P47" s="15">
        <v>2178.5714285714284</v>
      </c>
    </row>
    <row r="48" spans="1:16" ht="18" customHeight="1">
      <c r="A48" s="16">
        <f>+A47+A46</f>
        <v>1477.5</v>
      </c>
      <c r="B48" s="16">
        <f>+B47+B46</f>
        <v>1476.9</v>
      </c>
      <c r="C48" s="16">
        <f>+C47+C46</f>
        <v>1483.1000000000001</v>
      </c>
      <c r="D48" s="5">
        <f aca="true" t="shared" si="11" ref="D48:I48">D46+D47</f>
        <v>1519.8</v>
      </c>
      <c r="E48" s="5">
        <f t="shared" si="11"/>
        <v>1511.4</v>
      </c>
      <c r="F48" s="5">
        <f t="shared" si="11"/>
        <v>1514.2</v>
      </c>
      <c r="G48" s="5">
        <f t="shared" si="11"/>
        <v>1523</v>
      </c>
      <c r="H48" s="5">
        <f t="shared" si="11"/>
        <v>1530</v>
      </c>
      <c r="I48" s="5">
        <f t="shared" si="11"/>
        <v>1519</v>
      </c>
      <c r="J48" s="5">
        <f>J47+J46</f>
        <v>1515</v>
      </c>
      <c r="K48" s="5">
        <f>K47+K46</f>
        <v>1529</v>
      </c>
      <c r="L48" s="19"/>
      <c r="M48" s="13" t="s">
        <v>25</v>
      </c>
      <c r="N48" s="14">
        <v>1525.4</v>
      </c>
      <c r="O48" s="14">
        <v>2600</v>
      </c>
      <c r="P48" s="15">
        <v>1704.4709584371312</v>
      </c>
    </row>
    <row r="49" spans="1:16" ht="18" customHeight="1" hidden="1">
      <c r="A49" s="5">
        <v>166.1</v>
      </c>
      <c r="B49" s="5">
        <v>157.9</v>
      </c>
      <c r="C49" s="16">
        <v>166.9</v>
      </c>
      <c r="D49" s="5">
        <v>157.1</v>
      </c>
      <c r="E49" s="5">
        <v>157</v>
      </c>
      <c r="F49" s="5">
        <v>162.6</v>
      </c>
      <c r="G49" s="5">
        <v>144.5</v>
      </c>
      <c r="H49" s="5">
        <v>157.8</v>
      </c>
      <c r="I49" s="5">
        <v>176.3</v>
      </c>
      <c r="J49" s="5">
        <v>166.3</v>
      </c>
      <c r="K49" s="5">
        <v>166.3</v>
      </c>
      <c r="L49" s="23" t="s">
        <v>48</v>
      </c>
      <c r="M49" s="13" t="s">
        <v>23</v>
      </c>
      <c r="N49" s="14">
        <v>188.043</v>
      </c>
      <c r="O49" s="14">
        <v>447.17620000000005</v>
      </c>
      <c r="P49" s="15">
        <v>2378.052892157645</v>
      </c>
    </row>
    <row r="50" spans="1:16" ht="18" customHeight="1" hidden="1">
      <c r="A50" s="5">
        <v>104.8</v>
      </c>
      <c r="B50" s="5">
        <v>105.2</v>
      </c>
      <c r="C50" s="16">
        <v>105.4</v>
      </c>
      <c r="D50" s="5">
        <v>106.4</v>
      </c>
      <c r="E50" s="5">
        <v>102.6</v>
      </c>
      <c r="F50" s="5">
        <v>102</v>
      </c>
      <c r="G50" s="5">
        <v>102</v>
      </c>
      <c r="H50" s="5">
        <v>102.2</v>
      </c>
      <c r="I50" s="5">
        <v>102.3</v>
      </c>
      <c r="J50" s="5">
        <v>90.9</v>
      </c>
      <c r="K50" s="5">
        <v>94.5</v>
      </c>
      <c r="L50" s="20" t="s">
        <v>49</v>
      </c>
      <c r="M50" s="13" t="s">
        <v>23</v>
      </c>
      <c r="N50" s="14">
        <v>95.40799999999999</v>
      </c>
      <c r="O50" s="14">
        <v>159.33499999999998</v>
      </c>
      <c r="P50" s="15">
        <v>1670.0381519369446</v>
      </c>
    </row>
    <row r="51" spans="1:16" ht="18" customHeight="1" hidden="1">
      <c r="A51" s="5"/>
      <c r="B51" s="5"/>
      <c r="C51" s="6"/>
      <c r="D51" s="5"/>
      <c r="E51" s="5">
        <v>4</v>
      </c>
      <c r="F51" s="5">
        <v>5.7</v>
      </c>
      <c r="G51" s="5">
        <v>5.7</v>
      </c>
      <c r="H51" s="5">
        <v>7.5</v>
      </c>
      <c r="I51" s="5">
        <v>9.2</v>
      </c>
      <c r="J51" s="5">
        <v>9.8</v>
      </c>
      <c r="K51" s="5">
        <v>10</v>
      </c>
      <c r="L51" s="21"/>
      <c r="M51" s="13" t="s">
        <v>24</v>
      </c>
      <c r="N51" s="14">
        <v>12.5584</v>
      </c>
      <c r="O51" s="14">
        <v>47.468399999999995</v>
      </c>
      <c r="P51" s="15">
        <v>3779.8127149955403</v>
      </c>
    </row>
    <row r="52" spans="1:16" ht="18" customHeight="1" hidden="1">
      <c r="A52" s="5"/>
      <c r="B52" s="5"/>
      <c r="C52" s="5">
        <f>C51+C50</f>
        <v>105.4</v>
      </c>
      <c r="D52" s="5">
        <f aca="true" t="shared" si="12" ref="D52:I52">D50+D51</f>
        <v>106.4</v>
      </c>
      <c r="E52" s="5">
        <f t="shared" si="12"/>
        <v>106.6</v>
      </c>
      <c r="F52" s="5">
        <f t="shared" si="12"/>
        <v>107.7</v>
      </c>
      <c r="G52" s="5">
        <f t="shared" si="12"/>
        <v>107.7</v>
      </c>
      <c r="H52" s="5">
        <f t="shared" si="12"/>
        <v>109.7</v>
      </c>
      <c r="I52" s="5">
        <f t="shared" si="12"/>
        <v>111.5</v>
      </c>
      <c r="J52" s="5">
        <f>J51+J50</f>
        <v>100.7</v>
      </c>
      <c r="K52" s="5">
        <f>K51+K50</f>
        <v>104.5</v>
      </c>
      <c r="L52" s="19"/>
      <c r="M52" s="13" t="s">
        <v>25</v>
      </c>
      <c r="N52" s="14">
        <v>107.9664</v>
      </c>
      <c r="O52" s="14">
        <v>206.8034</v>
      </c>
      <c r="P52" s="15">
        <v>1915.4422116510323</v>
      </c>
    </row>
    <row r="53" spans="1:16" ht="18" customHeight="1" hidden="1">
      <c r="A53" s="5">
        <v>63.6</v>
      </c>
      <c r="B53" s="5">
        <v>67</v>
      </c>
      <c r="C53" s="5">
        <v>67.3</v>
      </c>
      <c r="D53" s="5">
        <v>49.4</v>
      </c>
      <c r="E53" s="5">
        <v>51.3</v>
      </c>
      <c r="F53" s="5">
        <v>55.2</v>
      </c>
      <c r="G53" s="5">
        <v>56.6</v>
      </c>
      <c r="H53" s="5">
        <v>59.2</v>
      </c>
      <c r="I53" s="5">
        <v>54.3</v>
      </c>
      <c r="J53" s="5">
        <v>55.3</v>
      </c>
      <c r="K53" s="5">
        <v>50.6</v>
      </c>
      <c r="L53" s="20" t="s">
        <v>50</v>
      </c>
      <c r="M53" s="13" t="s">
        <v>23</v>
      </c>
      <c r="N53" s="14">
        <v>46.414</v>
      </c>
      <c r="O53" s="14">
        <v>41.11</v>
      </c>
      <c r="P53" s="15">
        <v>885.7241349592795</v>
      </c>
    </row>
    <row r="54" spans="1:16" ht="18" customHeight="1" hidden="1">
      <c r="A54" s="5">
        <v>1.1</v>
      </c>
      <c r="B54" s="5">
        <v>1.1</v>
      </c>
      <c r="C54" s="5">
        <v>1.1</v>
      </c>
      <c r="D54" s="5">
        <v>0.3</v>
      </c>
      <c r="E54" s="5">
        <v>0.6</v>
      </c>
      <c r="F54" s="5">
        <v>0.6</v>
      </c>
      <c r="G54" s="5">
        <v>0.5</v>
      </c>
      <c r="H54" s="5">
        <v>0.3</v>
      </c>
      <c r="I54" s="5">
        <v>0.5</v>
      </c>
      <c r="J54" s="5">
        <v>0.5</v>
      </c>
      <c r="K54" s="5">
        <v>2.2</v>
      </c>
      <c r="L54" s="21"/>
      <c r="M54" s="13" t="s">
        <v>24</v>
      </c>
      <c r="N54" s="14">
        <v>0.21250000000000002</v>
      </c>
      <c r="O54" s="14">
        <v>0.47500000000000003</v>
      </c>
      <c r="P54" s="15">
        <v>2235.294117647059</v>
      </c>
    </row>
    <row r="55" spans="1:16" ht="19.5" customHeight="1" hidden="1">
      <c r="A55" s="16">
        <f>+A54+A53</f>
        <v>64.7</v>
      </c>
      <c r="B55" s="16">
        <f>+B54+B53</f>
        <v>68.1</v>
      </c>
      <c r="C55" s="16">
        <f>+C54+C53</f>
        <v>68.39999999999999</v>
      </c>
      <c r="D55" s="5">
        <f aca="true" t="shared" si="13" ref="D55:I55">D53+D54</f>
        <v>49.699999999999996</v>
      </c>
      <c r="E55" s="5">
        <f t="shared" si="13"/>
        <v>51.9</v>
      </c>
      <c r="F55" s="5">
        <f t="shared" si="13"/>
        <v>55.800000000000004</v>
      </c>
      <c r="G55" s="5">
        <f t="shared" si="13"/>
        <v>57.1</v>
      </c>
      <c r="H55" s="5">
        <f t="shared" si="13"/>
        <v>59.5</v>
      </c>
      <c r="I55" s="5">
        <f t="shared" si="13"/>
        <v>54.8</v>
      </c>
      <c r="J55" s="5">
        <f>J54+J53</f>
        <v>55.8</v>
      </c>
      <c r="K55" s="5">
        <f>K54+K53</f>
        <v>52.800000000000004</v>
      </c>
      <c r="L55" s="19"/>
      <c r="M55" s="13" t="s">
        <v>25</v>
      </c>
      <c r="N55" s="14">
        <v>46.584</v>
      </c>
      <c r="O55" s="14">
        <v>41.489999999999995</v>
      </c>
      <c r="P55" s="15">
        <v>890.6491499227201</v>
      </c>
    </row>
    <row r="56" spans="1:16" ht="19.5" customHeight="1" hidden="1">
      <c r="A56" s="5">
        <v>140</v>
      </c>
      <c r="B56" s="5">
        <v>145.2</v>
      </c>
      <c r="C56" s="16">
        <v>145</v>
      </c>
      <c r="D56" s="5">
        <v>148.5</v>
      </c>
      <c r="E56" s="5">
        <v>150</v>
      </c>
      <c r="F56" s="5">
        <v>156.5</v>
      </c>
      <c r="G56" s="5">
        <v>151</v>
      </c>
      <c r="H56" s="5">
        <v>155</v>
      </c>
      <c r="I56" s="5">
        <v>153</v>
      </c>
      <c r="J56" s="5">
        <v>156.4</v>
      </c>
      <c r="K56" s="5">
        <v>164.7</v>
      </c>
      <c r="L56" s="23" t="s">
        <v>51</v>
      </c>
      <c r="M56" s="13" t="s">
        <v>23</v>
      </c>
      <c r="N56" s="14">
        <v>175.42800000000003</v>
      </c>
      <c r="O56" s="14">
        <v>327.95</v>
      </c>
      <c r="P56" s="15">
        <v>1869.4279134459716</v>
      </c>
    </row>
    <row r="57" spans="1:16" ht="13.5" customHeight="1" hidden="1">
      <c r="A57" s="24"/>
      <c r="B57" s="24"/>
      <c r="C57" s="25"/>
      <c r="D57" s="24"/>
      <c r="E57" s="24"/>
      <c r="F57" s="24"/>
      <c r="G57" s="24"/>
      <c r="H57" s="1"/>
      <c r="I57" s="24"/>
      <c r="J57" s="24"/>
      <c r="K57" s="26"/>
      <c r="L57" s="27"/>
      <c r="M57" s="28"/>
      <c r="N57" s="29">
        <v>3</v>
      </c>
      <c r="O57" s="30"/>
      <c r="P57" s="31" t="s">
        <v>52</v>
      </c>
    </row>
    <row r="58" spans="1:16" ht="19.5" customHeight="1">
      <c r="A58" s="5">
        <v>822</v>
      </c>
      <c r="B58" s="5">
        <v>827</v>
      </c>
      <c r="C58" s="16">
        <v>820</v>
      </c>
      <c r="D58" s="5">
        <v>797</v>
      </c>
      <c r="E58" s="5">
        <v>855</v>
      </c>
      <c r="F58" s="5">
        <v>853</v>
      </c>
      <c r="G58" s="5">
        <v>808</v>
      </c>
      <c r="H58" s="5">
        <v>861.5</v>
      </c>
      <c r="I58" s="5">
        <v>813.3</v>
      </c>
      <c r="J58" s="5">
        <v>781</v>
      </c>
      <c r="K58" s="5">
        <v>756.8</v>
      </c>
      <c r="L58" s="20" t="s">
        <v>53</v>
      </c>
      <c r="M58" s="13" t="s">
        <v>28</v>
      </c>
      <c r="N58" s="14">
        <v>669.9800000000001</v>
      </c>
      <c r="O58" s="14">
        <v>629.6179999999999</v>
      </c>
      <c r="P58" s="15">
        <v>939.7564106391233</v>
      </c>
    </row>
    <row r="59" spans="1:16" ht="19.5" customHeight="1">
      <c r="A59" s="5">
        <v>3378</v>
      </c>
      <c r="B59" s="5">
        <v>3434</v>
      </c>
      <c r="C59" s="16">
        <v>3359</v>
      </c>
      <c r="D59" s="5">
        <v>3423</v>
      </c>
      <c r="E59" s="5">
        <v>3372</v>
      </c>
      <c r="F59" s="5">
        <v>3375</v>
      </c>
      <c r="G59" s="5">
        <v>3287</v>
      </c>
      <c r="H59" s="5">
        <v>3386.2</v>
      </c>
      <c r="I59" s="5">
        <v>3385.7</v>
      </c>
      <c r="J59" s="5">
        <v>3373</v>
      </c>
      <c r="K59" s="5">
        <v>3378.9</v>
      </c>
      <c r="L59" s="21"/>
      <c r="M59" s="32" t="s">
        <v>29</v>
      </c>
      <c r="N59" s="14">
        <v>3338.814</v>
      </c>
      <c r="O59" s="14">
        <v>5357.576</v>
      </c>
      <c r="P59" s="15">
        <v>1604.6344600208338</v>
      </c>
    </row>
    <row r="60" spans="1:16" ht="19.5" customHeight="1">
      <c r="A60" s="16">
        <f>+A59+A58</f>
        <v>4200</v>
      </c>
      <c r="B60" s="16">
        <f>+B59+B58</f>
        <v>4261</v>
      </c>
      <c r="C60" s="16">
        <f>+C59+C58</f>
        <v>4179</v>
      </c>
      <c r="D60" s="5">
        <f aca="true" t="shared" si="14" ref="D60:I60">D58+D59</f>
        <v>4220</v>
      </c>
      <c r="E60" s="5">
        <f t="shared" si="14"/>
        <v>4227</v>
      </c>
      <c r="F60" s="5">
        <f t="shared" si="14"/>
        <v>4228</v>
      </c>
      <c r="G60" s="5">
        <f t="shared" si="14"/>
        <v>4095</v>
      </c>
      <c r="H60" s="5">
        <f t="shared" si="14"/>
        <v>4247.7</v>
      </c>
      <c r="I60" s="5">
        <f t="shared" si="14"/>
        <v>4199</v>
      </c>
      <c r="J60" s="5">
        <f>J59+J58</f>
        <v>4154</v>
      </c>
      <c r="K60" s="5">
        <f>K59+K58</f>
        <v>4135.7</v>
      </c>
      <c r="L60" s="21"/>
      <c r="M60" s="33" t="s">
        <v>30</v>
      </c>
      <c r="N60" s="14">
        <v>4008.7940000000003</v>
      </c>
      <c r="O60" s="14">
        <v>5987.194</v>
      </c>
      <c r="P60" s="15">
        <v>1493.5150072565464</v>
      </c>
    </row>
    <row r="61" spans="1:16" ht="19.5" customHeight="1">
      <c r="A61" s="5">
        <v>269.3</v>
      </c>
      <c r="B61" s="5">
        <v>235.8</v>
      </c>
      <c r="C61" s="16">
        <v>268.1</v>
      </c>
      <c r="D61" s="5">
        <v>381.8</v>
      </c>
      <c r="E61" s="5">
        <v>207</v>
      </c>
      <c r="F61" s="5">
        <v>272</v>
      </c>
      <c r="G61" s="5">
        <v>178</v>
      </c>
      <c r="H61" s="5">
        <v>253.5</v>
      </c>
      <c r="I61" s="5">
        <v>273</v>
      </c>
      <c r="J61" s="5">
        <v>325</v>
      </c>
      <c r="K61" s="5">
        <v>314.6</v>
      </c>
      <c r="L61" s="21"/>
      <c r="M61" s="33" t="s">
        <v>43</v>
      </c>
      <c r="N61" s="14">
        <v>291.564</v>
      </c>
      <c r="O61" s="14">
        <v>793.9300000000001</v>
      </c>
      <c r="P61" s="15">
        <v>2723.0042117682565</v>
      </c>
    </row>
    <row r="62" spans="1:16" ht="19.5" customHeight="1">
      <c r="A62" s="16">
        <f>+A61+A60</f>
        <v>4469.3</v>
      </c>
      <c r="B62" s="16">
        <f>+B61+B60</f>
        <v>4496.8</v>
      </c>
      <c r="C62" s="16">
        <f>+C61+C60</f>
        <v>4447.1</v>
      </c>
      <c r="D62" s="5">
        <f>D60+D61</f>
        <v>4601.8</v>
      </c>
      <c r="E62" s="5">
        <f>E60+E61</f>
        <v>4434</v>
      </c>
      <c r="F62" s="5">
        <f>F60+F61</f>
        <v>4500</v>
      </c>
      <c r="G62" s="5">
        <f>G60+G61</f>
        <v>4273</v>
      </c>
      <c r="H62" s="5">
        <f>SUM(H60:H61)</f>
        <v>4501.2</v>
      </c>
      <c r="I62" s="5">
        <f>I60+I61</f>
        <v>4472</v>
      </c>
      <c r="J62" s="5">
        <f>J61+J60</f>
        <v>4479</v>
      </c>
      <c r="K62" s="5">
        <f>K61+K60</f>
        <v>4450.3</v>
      </c>
      <c r="L62" s="19"/>
      <c r="M62" s="33" t="s">
        <v>25</v>
      </c>
      <c r="N62" s="14">
        <v>4300.357999999999</v>
      </c>
      <c r="O62" s="14">
        <v>6781.124000000001</v>
      </c>
      <c r="P62" s="15">
        <v>1576.8742974422134</v>
      </c>
    </row>
    <row r="63" spans="1:16" ht="19.5" customHeight="1">
      <c r="A63" s="5">
        <v>2159</v>
      </c>
      <c r="B63" s="5">
        <v>2281</v>
      </c>
      <c r="C63" s="16">
        <v>2519</v>
      </c>
      <c r="D63" s="5">
        <v>2604</v>
      </c>
      <c r="E63" s="5">
        <v>2611</v>
      </c>
      <c r="F63" s="5">
        <v>2487</v>
      </c>
      <c r="G63" s="5">
        <v>2530</v>
      </c>
      <c r="H63" s="5">
        <v>2614</v>
      </c>
      <c r="I63" s="5">
        <v>2647</v>
      </c>
      <c r="J63" s="5">
        <v>2642</v>
      </c>
      <c r="K63" s="5">
        <v>2621</v>
      </c>
      <c r="L63" s="22" t="s">
        <v>54</v>
      </c>
      <c r="M63" s="33" t="s">
        <v>23</v>
      </c>
      <c r="N63" s="14">
        <v>2759.2</v>
      </c>
      <c r="O63" s="14">
        <v>10820.8</v>
      </c>
      <c r="P63" s="15">
        <v>3921.7164395476952</v>
      </c>
    </row>
    <row r="64" spans="1:16" ht="19.5" customHeight="1" hidden="1">
      <c r="A64" s="5">
        <v>147.1</v>
      </c>
      <c r="B64" s="5">
        <v>163.5</v>
      </c>
      <c r="C64" s="16">
        <v>168.1</v>
      </c>
      <c r="D64" s="5">
        <v>200.2</v>
      </c>
      <c r="E64" s="5">
        <v>166.3</v>
      </c>
      <c r="F64" s="5">
        <v>144.4</v>
      </c>
      <c r="G64" s="5">
        <v>83.9</v>
      </c>
      <c r="H64" s="5">
        <v>99.7</v>
      </c>
      <c r="I64" s="5">
        <v>101.3</v>
      </c>
      <c r="J64" s="5">
        <v>107.4</v>
      </c>
      <c r="K64" s="5">
        <v>107.7</v>
      </c>
      <c r="L64" s="22" t="s">
        <v>55</v>
      </c>
      <c r="M64" s="33" t="s">
        <v>23</v>
      </c>
      <c r="N64" s="14">
        <v>135.4714</v>
      </c>
      <c r="O64" s="14">
        <v>249.58100000000005</v>
      </c>
      <c r="P64" s="15">
        <v>1842.3150569050003</v>
      </c>
    </row>
    <row r="65" spans="1:16" ht="19.5" customHeight="1" hidden="1">
      <c r="A65" s="5">
        <v>16</v>
      </c>
      <c r="B65" s="5">
        <v>16.7</v>
      </c>
      <c r="C65" s="16">
        <v>15.9</v>
      </c>
      <c r="D65" s="5">
        <v>15.9</v>
      </c>
      <c r="E65" s="5">
        <v>15.2</v>
      </c>
      <c r="F65" s="5">
        <v>15.7</v>
      </c>
      <c r="G65" s="5">
        <v>14.8</v>
      </c>
      <c r="H65" s="5">
        <v>14.7</v>
      </c>
      <c r="I65" s="5">
        <v>14.7</v>
      </c>
      <c r="J65" s="5">
        <v>15</v>
      </c>
      <c r="K65" s="5">
        <v>15</v>
      </c>
      <c r="L65" s="22" t="s">
        <v>56</v>
      </c>
      <c r="M65" s="33" t="s">
        <v>23</v>
      </c>
      <c r="N65" s="14">
        <v>13.181999999999999</v>
      </c>
      <c r="O65" s="14">
        <v>22.15</v>
      </c>
      <c r="P65" s="15">
        <v>1680.321650735852</v>
      </c>
    </row>
    <row r="66" spans="1:16" ht="19.5" customHeight="1">
      <c r="A66" s="5">
        <v>256.7</v>
      </c>
      <c r="B66" s="5">
        <v>287.9</v>
      </c>
      <c r="C66" s="16">
        <v>306.3</v>
      </c>
      <c r="D66" s="5">
        <v>301.9</v>
      </c>
      <c r="E66" s="5">
        <v>315.4</v>
      </c>
      <c r="F66" s="5">
        <v>311</v>
      </c>
      <c r="G66" s="5">
        <v>184.9</v>
      </c>
      <c r="H66" s="5">
        <v>140.6</v>
      </c>
      <c r="I66" s="5">
        <v>188.5</v>
      </c>
      <c r="J66" s="5">
        <v>206.4</v>
      </c>
      <c r="K66" s="5">
        <v>194.4</v>
      </c>
      <c r="L66" s="20" t="s">
        <v>57</v>
      </c>
      <c r="M66" s="33" t="s">
        <v>28</v>
      </c>
      <c r="N66" s="14">
        <v>188.790898494019</v>
      </c>
      <c r="O66" s="14">
        <v>842.1044542155826</v>
      </c>
      <c r="P66" s="15">
        <v>4460.514044548927</v>
      </c>
    </row>
    <row r="67" spans="1:16" ht="19.5" customHeight="1">
      <c r="A67" s="5">
        <v>1652.7</v>
      </c>
      <c r="B67" s="5">
        <v>1695.8</v>
      </c>
      <c r="C67" s="16">
        <v>1709.5</v>
      </c>
      <c r="D67" s="5">
        <v>1610.3</v>
      </c>
      <c r="E67" s="5">
        <v>1569.2</v>
      </c>
      <c r="F67" s="5">
        <v>1506</v>
      </c>
      <c r="G67" s="5">
        <v>1204.5</v>
      </c>
      <c r="H67" s="5">
        <v>1136.9</v>
      </c>
      <c r="I67" s="5">
        <v>1524.5</v>
      </c>
      <c r="J67" s="5">
        <v>1669.1</v>
      </c>
      <c r="K67" s="5">
        <v>1572.2</v>
      </c>
      <c r="L67" s="21"/>
      <c r="M67" s="33" t="s">
        <v>29</v>
      </c>
      <c r="N67" s="14">
        <v>1526.354828097144</v>
      </c>
      <c r="O67" s="14">
        <v>4357.36469969016</v>
      </c>
      <c r="P67" s="15">
        <v>2854.7521319943294</v>
      </c>
    </row>
    <row r="68" spans="1:16" ht="19.5" customHeight="1">
      <c r="A68" s="16">
        <f>+A67+A66</f>
        <v>1909.4</v>
      </c>
      <c r="B68" s="16">
        <f>+B67+B66</f>
        <v>1983.6999999999998</v>
      </c>
      <c r="C68" s="16">
        <f>+C67+C66</f>
        <v>2015.8</v>
      </c>
      <c r="D68" s="5">
        <f aca="true" t="shared" si="15" ref="D68:I68">D66+D67</f>
        <v>1912.1999999999998</v>
      </c>
      <c r="E68" s="5">
        <f t="shared" si="15"/>
        <v>1884.6</v>
      </c>
      <c r="F68" s="5">
        <f t="shared" si="15"/>
        <v>1817</v>
      </c>
      <c r="G68" s="5">
        <f t="shared" si="15"/>
        <v>1389.4</v>
      </c>
      <c r="H68" s="5">
        <f t="shared" si="15"/>
        <v>1277.5</v>
      </c>
      <c r="I68" s="5">
        <f t="shared" si="15"/>
        <v>1713</v>
      </c>
      <c r="J68" s="5">
        <f>J67+J66</f>
        <v>1875.5</v>
      </c>
      <c r="K68" s="5">
        <f>K67+K66</f>
        <v>1766.6000000000001</v>
      </c>
      <c r="L68" s="21"/>
      <c r="M68" s="33" t="s">
        <v>30</v>
      </c>
      <c r="N68" s="14">
        <v>1715.1457265911627</v>
      </c>
      <c r="O68" s="14">
        <v>5199.469153905741</v>
      </c>
      <c r="P68" s="15">
        <v>3031.502847422558</v>
      </c>
    </row>
    <row r="69" spans="1:16" ht="19.5" customHeight="1">
      <c r="A69" s="5">
        <v>264.3</v>
      </c>
      <c r="B69" s="5">
        <v>276.9</v>
      </c>
      <c r="C69" s="16">
        <v>259.1</v>
      </c>
      <c r="D69" s="5">
        <v>251.4</v>
      </c>
      <c r="E69" s="5">
        <v>195.4</v>
      </c>
      <c r="F69" s="5">
        <v>243</v>
      </c>
      <c r="G69" s="5">
        <v>127.1</v>
      </c>
      <c r="H69" s="5">
        <v>119.1</v>
      </c>
      <c r="I69" s="5">
        <v>159.8</v>
      </c>
      <c r="J69" s="5">
        <v>175</v>
      </c>
      <c r="K69" s="5">
        <v>164.8</v>
      </c>
      <c r="L69" s="21"/>
      <c r="M69" s="33" t="s">
        <v>43</v>
      </c>
      <c r="N69" s="14">
        <v>160.0542734088371</v>
      </c>
      <c r="O69" s="14">
        <v>628.3680742992472</v>
      </c>
      <c r="P69" s="15">
        <v>3925.968741204213</v>
      </c>
    </row>
    <row r="70" spans="1:16" ht="19.5" customHeight="1">
      <c r="A70" s="16">
        <f>+A69+A68</f>
        <v>2173.7000000000003</v>
      </c>
      <c r="B70" s="16">
        <f>+B69+B68</f>
        <v>2260.6</v>
      </c>
      <c r="C70" s="16">
        <f>+C69+C68</f>
        <v>2274.9</v>
      </c>
      <c r="D70" s="5">
        <f aca="true" t="shared" si="16" ref="D70:I70">D68+D69</f>
        <v>2163.6</v>
      </c>
      <c r="E70" s="5">
        <f t="shared" si="16"/>
        <v>2080</v>
      </c>
      <c r="F70" s="5">
        <f t="shared" si="16"/>
        <v>2060</v>
      </c>
      <c r="G70" s="5">
        <f t="shared" si="16"/>
        <v>1516.5</v>
      </c>
      <c r="H70" s="5">
        <f t="shared" si="16"/>
        <v>1396.6</v>
      </c>
      <c r="I70" s="5">
        <f t="shared" si="16"/>
        <v>1872.8</v>
      </c>
      <c r="J70" s="5">
        <f>J69+J68</f>
        <v>2050.5</v>
      </c>
      <c r="K70" s="16">
        <f>+K69+K68</f>
        <v>1931.4</v>
      </c>
      <c r="L70" s="19"/>
      <c r="M70" s="33" t="s">
        <v>25</v>
      </c>
      <c r="N70" s="14">
        <v>1875.2</v>
      </c>
      <c r="O70" s="14">
        <v>5827.8372282049895</v>
      </c>
      <c r="P70" s="15">
        <v>3107.8483512185308</v>
      </c>
    </row>
    <row r="71" spans="1:16" ht="19.5" customHeight="1" hidden="1">
      <c r="A71" s="5">
        <v>62.5</v>
      </c>
      <c r="B71" s="5">
        <v>62.6</v>
      </c>
      <c r="C71" s="16">
        <v>63.2</v>
      </c>
      <c r="D71" s="5">
        <v>38.2</v>
      </c>
      <c r="E71" s="5">
        <v>48.6</v>
      </c>
      <c r="F71" s="5">
        <v>44.5</v>
      </c>
      <c r="G71" s="5">
        <v>36.4</v>
      </c>
      <c r="H71" s="5">
        <v>46.8</v>
      </c>
      <c r="I71" s="5">
        <v>42.9</v>
      </c>
      <c r="J71" s="5">
        <v>43.8</v>
      </c>
      <c r="K71" s="5">
        <v>43.6</v>
      </c>
      <c r="L71" s="20" t="s">
        <v>58</v>
      </c>
      <c r="M71" s="33" t="s">
        <v>28</v>
      </c>
      <c r="N71" s="14">
        <v>27.047961828264295</v>
      </c>
      <c r="O71" s="14">
        <v>63.478829759040096</v>
      </c>
      <c r="P71" s="15">
        <v>2346.8988222508747</v>
      </c>
    </row>
    <row r="72" spans="1:16" ht="19.5" customHeight="1" hidden="1">
      <c r="A72" s="5">
        <v>140</v>
      </c>
      <c r="B72" s="5">
        <v>138.4</v>
      </c>
      <c r="C72" s="16">
        <v>138.9</v>
      </c>
      <c r="D72" s="5">
        <v>136.3</v>
      </c>
      <c r="E72" s="5">
        <v>137.2</v>
      </c>
      <c r="F72" s="5">
        <v>142.9</v>
      </c>
      <c r="G72" s="5">
        <v>158.9</v>
      </c>
      <c r="H72" s="5">
        <v>136.5</v>
      </c>
      <c r="I72" s="5">
        <v>142.4</v>
      </c>
      <c r="J72" s="5">
        <v>143.6</v>
      </c>
      <c r="K72" s="5">
        <v>142.9</v>
      </c>
      <c r="L72" s="21"/>
      <c r="M72" s="33" t="s">
        <v>29</v>
      </c>
      <c r="N72" s="14">
        <v>155.0826381717357</v>
      </c>
      <c r="O72" s="14">
        <v>419.09697024095993</v>
      </c>
      <c r="P72" s="15">
        <v>2702.410632045475</v>
      </c>
    </row>
    <row r="73" spans="1:16" ht="19.5" customHeight="1" hidden="1">
      <c r="A73" s="16">
        <f>+A72+A71</f>
        <v>202.5</v>
      </c>
      <c r="B73" s="16">
        <f>+B72+B71</f>
        <v>201</v>
      </c>
      <c r="C73" s="16">
        <f>+C72+C71</f>
        <v>202.10000000000002</v>
      </c>
      <c r="D73" s="5">
        <f aca="true" t="shared" si="17" ref="D73:I73">D71+D72</f>
        <v>174.5</v>
      </c>
      <c r="E73" s="5">
        <f t="shared" si="17"/>
        <v>185.79999999999998</v>
      </c>
      <c r="F73" s="5">
        <f t="shared" si="17"/>
        <v>187.4</v>
      </c>
      <c r="G73" s="5">
        <f t="shared" si="17"/>
        <v>195.3</v>
      </c>
      <c r="H73" s="5">
        <f t="shared" si="17"/>
        <v>183.3</v>
      </c>
      <c r="I73" s="5">
        <f t="shared" si="17"/>
        <v>185.3</v>
      </c>
      <c r="J73" s="5">
        <f>J72+J71</f>
        <v>187.39999999999998</v>
      </c>
      <c r="K73" s="16">
        <f>+K72+K71</f>
        <v>186.5</v>
      </c>
      <c r="L73" s="21"/>
      <c r="M73" s="33" t="s">
        <v>59</v>
      </c>
      <c r="N73" s="14">
        <v>182.1306</v>
      </c>
      <c r="O73" s="14">
        <v>482.57579999999996</v>
      </c>
      <c r="P73" s="15">
        <v>2649.6140681467036</v>
      </c>
    </row>
    <row r="74" spans="1:16" ht="19.5" customHeight="1" hidden="1">
      <c r="A74" s="5">
        <v>56.4</v>
      </c>
      <c r="B74" s="5">
        <v>56.8</v>
      </c>
      <c r="C74" s="16">
        <v>53.4</v>
      </c>
      <c r="D74" s="5">
        <v>57.7</v>
      </c>
      <c r="E74" s="5">
        <v>55.3</v>
      </c>
      <c r="F74" s="5">
        <v>59.3</v>
      </c>
      <c r="G74" s="5">
        <v>60</v>
      </c>
      <c r="H74" s="5">
        <v>54.4</v>
      </c>
      <c r="I74" s="5">
        <v>57.3</v>
      </c>
      <c r="J74" s="5">
        <v>57.3</v>
      </c>
      <c r="K74" s="5">
        <v>64.5</v>
      </c>
      <c r="L74" s="21"/>
      <c r="M74" s="33" t="s">
        <v>31</v>
      </c>
      <c r="N74" s="14">
        <v>69.03659999999999</v>
      </c>
      <c r="O74" s="14">
        <v>179.9206</v>
      </c>
      <c r="P74" s="15">
        <v>2606.1625282821</v>
      </c>
    </row>
    <row r="75" spans="1:16" ht="19.5" customHeight="1" hidden="1">
      <c r="A75" s="16">
        <f>+A74+A73</f>
        <v>258.9</v>
      </c>
      <c r="B75" s="16">
        <f>+B74+B73</f>
        <v>257.8</v>
      </c>
      <c r="C75" s="16">
        <f>+C74+C73</f>
        <v>255.50000000000003</v>
      </c>
      <c r="D75" s="5">
        <f aca="true" t="shared" si="18" ref="D75:I75">D73+D74</f>
        <v>232.2</v>
      </c>
      <c r="E75" s="5">
        <f t="shared" si="18"/>
        <v>241.09999999999997</v>
      </c>
      <c r="F75" s="5">
        <f t="shared" si="18"/>
        <v>246.7</v>
      </c>
      <c r="G75" s="5">
        <f t="shared" si="18"/>
        <v>255.3</v>
      </c>
      <c r="H75" s="5">
        <f t="shared" si="18"/>
        <v>237.70000000000002</v>
      </c>
      <c r="I75" s="5">
        <f t="shared" si="18"/>
        <v>242.60000000000002</v>
      </c>
      <c r="J75" s="5">
        <f>J74+J73</f>
        <v>244.7</v>
      </c>
      <c r="K75" s="5">
        <f>K74+K73</f>
        <v>251</v>
      </c>
      <c r="L75" s="19"/>
      <c r="M75" s="33" t="s">
        <v>25</v>
      </c>
      <c r="N75" s="14">
        <v>251.1672</v>
      </c>
      <c r="O75" s="14">
        <v>662.4964</v>
      </c>
      <c r="P75" s="15">
        <v>2637.6708423711375</v>
      </c>
    </row>
    <row r="76" spans="1:16" ht="19.5" customHeight="1">
      <c r="A76" s="5">
        <v>5544.9</v>
      </c>
      <c r="B76" s="5">
        <v>5657.3</v>
      </c>
      <c r="C76" s="16">
        <v>5875.2</v>
      </c>
      <c r="D76" s="5">
        <v>6080</v>
      </c>
      <c r="E76" s="5">
        <v>5904.1</v>
      </c>
      <c r="F76" s="5">
        <v>6068</v>
      </c>
      <c r="G76" s="5">
        <v>5209.1</v>
      </c>
      <c r="H76" s="5">
        <v>5948.9</v>
      </c>
      <c r="I76" s="5">
        <v>5336.7</v>
      </c>
      <c r="J76" s="5">
        <v>5571.5</v>
      </c>
      <c r="K76" s="5">
        <v>5902.6</v>
      </c>
      <c r="L76" s="20" t="s">
        <v>60</v>
      </c>
      <c r="M76" s="33" t="s">
        <v>23</v>
      </c>
      <c r="N76" s="14">
        <v>5691</v>
      </c>
      <c r="O76" s="14">
        <v>12302.8</v>
      </c>
      <c r="P76" s="15">
        <v>2161.799332279037</v>
      </c>
    </row>
    <row r="77" spans="1:16" ht="19.5" customHeight="1">
      <c r="A77" s="5">
        <v>4.3</v>
      </c>
      <c r="B77" s="5">
        <v>6.2</v>
      </c>
      <c r="C77" s="16">
        <v>5.4</v>
      </c>
      <c r="D77" s="5">
        <v>0</v>
      </c>
      <c r="E77" s="5">
        <v>3</v>
      </c>
      <c r="F77" s="5">
        <v>3</v>
      </c>
      <c r="G77" s="5">
        <v>4</v>
      </c>
      <c r="H77" s="5">
        <v>3.1</v>
      </c>
      <c r="I77" s="5">
        <v>2.6</v>
      </c>
      <c r="J77" s="5">
        <v>6.7</v>
      </c>
      <c r="K77" s="5">
        <v>18</v>
      </c>
      <c r="L77" s="21"/>
      <c r="M77" s="33" t="s">
        <v>61</v>
      </c>
      <c r="N77" s="14">
        <v>15.74</v>
      </c>
      <c r="O77" s="14">
        <v>36.82</v>
      </c>
      <c r="P77" s="15">
        <v>2339.2630241423126</v>
      </c>
    </row>
    <row r="78" spans="1:16" ht="19.5" customHeight="1">
      <c r="A78" s="16">
        <f>A77+A76</f>
        <v>5549.2</v>
      </c>
      <c r="B78" s="16">
        <f>B77+B76</f>
        <v>5663.5</v>
      </c>
      <c r="C78" s="16">
        <f>C77+C76</f>
        <v>5880.599999999999</v>
      </c>
      <c r="D78" s="5">
        <f aca="true" t="shared" si="19" ref="D78:I78">D76+D77</f>
        <v>6080</v>
      </c>
      <c r="E78" s="5">
        <f t="shared" si="19"/>
        <v>5907.1</v>
      </c>
      <c r="F78" s="5">
        <f t="shared" si="19"/>
        <v>6071</v>
      </c>
      <c r="G78" s="5">
        <f t="shared" si="19"/>
        <v>5213.1</v>
      </c>
      <c r="H78" s="5">
        <f t="shared" si="19"/>
        <v>5952</v>
      </c>
      <c r="I78" s="5">
        <f t="shared" si="19"/>
        <v>5339.3</v>
      </c>
      <c r="J78" s="5">
        <f>J77+J76</f>
        <v>5578.2</v>
      </c>
      <c r="K78" s="5">
        <f>K77+K76</f>
        <v>5920.6</v>
      </c>
      <c r="L78" s="19"/>
      <c r="M78" s="33" t="s">
        <v>25</v>
      </c>
      <c r="N78" s="14">
        <v>5706.74</v>
      </c>
      <c r="O78" s="14">
        <v>12339.619999999999</v>
      </c>
      <c r="P78" s="15">
        <v>2162.2888023635205</v>
      </c>
    </row>
    <row r="79" spans="1:16" ht="19.5" customHeight="1" hidden="1">
      <c r="A79" s="5"/>
      <c r="B79" s="5"/>
      <c r="C79" s="6"/>
      <c r="D79" s="5"/>
      <c r="E79" s="5">
        <v>312.7</v>
      </c>
      <c r="F79" s="5">
        <v>298.9</v>
      </c>
      <c r="G79" s="5">
        <v>283</v>
      </c>
      <c r="H79" s="5">
        <v>288</v>
      </c>
      <c r="I79" s="5">
        <v>299</v>
      </c>
      <c r="J79" s="5">
        <v>293</v>
      </c>
      <c r="K79" s="5">
        <v>273</v>
      </c>
      <c r="L79" s="20" t="s">
        <v>62</v>
      </c>
      <c r="M79" s="33" t="s">
        <v>23</v>
      </c>
      <c r="N79" s="14">
        <v>274.93719999999996</v>
      </c>
      <c r="O79" s="14">
        <v>538.8144</v>
      </c>
      <c r="P79" s="15">
        <v>1959.772631713715</v>
      </c>
    </row>
    <row r="80" spans="1:16" ht="19.5" customHeight="1" hidden="1">
      <c r="A80" s="5"/>
      <c r="B80" s="5"/>
      <c r="C80" s="6"/>
      <c r="D80" s="6"/>
      <c r="E80" s="6"/>
      <c r="F80" s="6"/>
      <c r="G80" s="6"/>
      <c r="H80" s="5">
        <v>5</v>
      </c>
      <c r="I80" s="5">
        <v>7</v>
      </c>
      <c r="J80" s="5">
        <v>9</v>
      </c>
      <c r="K80" s="5">
        <v>8</v>
      </c>
      <c r="L80" s="21"/>
      <c r="M80" s="33" t="s">
        <v>63</v>
      </c>
      <c r="N80" s="14">
        <v>14.7606</v>
      </c>
      <c r="O80" s="14">
        <v>46.6584</v>
      </c>
      <c r="P80" s="15">
        <v>3161.009715052234</v>
      </c>
    </row>
    <row r="81" spans="1:16" ht="19.5" customHeight="1" hidden="1">
      <c r="A81" s="5"/>
      <c r="B81" s="5"/>
      <c r="C81" s="6"/>
      <c r="D81" s="6"/>
      <c r="E81" s="6"/>
      <c r="F81" s="6"/>
      <c r="G81" s="6"/>
      <c r="H81" s="5">
        <f>H80+H79</f>
        <v>293</v>
      </c>
      <c r="I81" s="5">
        <f>I80+I79</f>
        <v>306</v>
      </c>
      <c r="J81" s="5">
        <f>J80+J79</f>
        <v>302</v>
      </c>
      <c r="K81" s="5">
        <f>K80+K79</f>
        <v>281</v>
      </c>
      <c r="L81" s="19"/>
      <c r="M81" s="33" t="s">
        <v>25</v>
      </c>
      <c r="N81" s="14">
        <v>289.69780000000003</v>
      </c>
      <c r="O81" s="14">
        <v>585.4728</v>
      </c>
      <c r="P81" s="15">
        <v>2020.9777223023439</v>
      </c>
    </row>
    <row r="82" spans="1:16" ht="19.5" customHeight="1">
      <c r="A82" s="5">
        <v>461.7</v>
      </c>
      <c r="B82" s="5">
        <v>423.1</v>
      </c>
      <c r="C82" s="16">
        <v>425</v>
      </c>
      <c r="D82" s="5">
        <v>427.2</v>
      </c>
      <c r="E82" s="5">
        <v>393.9</v>
      </c>
      <c r="F82" s="5">
        <v>402.5</v>
      </c>
      <c r="G82" s="5">
        <v>385</v>
      </c>
      <c r="H82" s="5">
        <v>339.8</v>
      </c>
      <c r="I82" s="5">
        <v>320.8</v>
      </c>
      <c r="J82" s="5">
        <v>288.1</v>
      </c>
      <c r="K82" s="5">
        <v>283.9</v>
      </c>
      <c r="L82" s="20" t="s">
        <v>64</v>
      </c>
      <c r="M82" s="33" t="s">
        <v>28</v>
      </c>
      <c r="N82" s="14">
        <v>242.6328</v>
      </c>
      <c r="O82" s="14">
        <v>512.4637999999999</v>
      </c>
      <c r="P82" s="15">
        <v>2112.096138691883</v>
      </c>
    </row>
    <row r="83" spans="1:16" ht="19.5" customHeight="1">
      <c r="A83" s="5">
        <v>4282.5</v>
      </c>
      <c r="B83" s="5">
        <v>4270.3</v>
      </c>
      <c r="C83" s="16">
        <v>4028.6</v>
      </c>
      <c r="D83" s="5">
        <v>4248.9</v>
      </c>
      <c r="E83" s="5">
        <v>3639.5</v>
      </c>
      <c r="F83" s="5">
        <v>4211.6</v>
      </c>
      <c r="G83" s="5">
        <v>4051.1</v>
      </c>
      <c r="H83" s="5">
        <v>4126.7</v>
      </c>
      <c r="I83" s="5">
        <v>4086.4</v>
      </c>
      <c r="J83" s="5">
        <v>4112.9</v>
      </c>
      <c r="K83" s="5">
        <v>4001.9</v>
      </c>
      <c r="L83" s="21"/>
      <c r="M83" s="33" t="s">
        <v>29</v>
      </c>
      <c r="N83" s="14">
        <v>3872.2404</v>
      </c>
      <c r="O83" s="14">
        <v>9517.720599999999</v>
      </c>
      <c r="P83" s="15">
        <v>2457.9363925855423</v>
      </c>
    </row>
    <row r="84" spans="1:16" ht="19.5" customHeight="1">
      <c r="A84" s="16">
        <f>A83+A82</f>
        <v>4744.2</v>
      </c>
      <c r="B84" s="16">
        <f>B83+B82</f>
        <v>4693.400000000001</v>
      </c>
      <c r="C84" s="16">
        <f>C83+C82</f>
        <v>4453.6</v>
      </c>
      <c r="D84" s="5">
        <f aca="true" t="shared" si="20" ref="D84:I84">D82+D83</f>
        <v>4676.099999999999</v>
      </c>
      <c r="E84" s="5">
        <f t="shared" si="20"/>
        <v>4033.4</v>
      </c>
      <c r="F84" s="5">
        <f t="shared" si="20"/>
        <v>4614.1</v>
      </c>
      <c r="G84" s="5">
        <f t="shared" si="20"/>
        <v>4436.1</v>
      </c>
      <c r="H84" s="5">
        <f t="shared" si="20"/>
        <v>4466.5</v>
      </c>
      <c r="I84" s="5">
        <f t="shared" si="20"/>
        <v>4407.2</v>
      </c>
      <c r="J84" s="5">
        <f>J83+J82</f>
        <v>4401</v>
      </c>
      <c r="K84" s="5">
        <f>K83+K82</f>
        <v>4285.8</v>
      </c>
      <c r="L84" s="21"/>
      <c r="M84" s="33" t="s">
        <v>30</v>
      </c>
      <c r="N84" s="14">
        <v>4114.8732</v>
      </c>
      <c r="O84" s="14">
        <v>10030.184399999998</v>
      </c>
      <c r="P84" s="15">
        <v>2437.543980699089</v>
      </c>
    </row>
    <row r="85" spans="1:16" ht="19.5" customHeight="1">
      <c r="A85" s="5">
        <v>1056.4</v>
      </c>
      <c r="B85" s="5">
        <v>1206.8</v>
      </c>
      <c r="C85" s="16">
        <v>1450.5</v>
      </c>
      <c r="D85" s="5">
        <v>1474.3</v>
      </c>
      <c r="E85" s="5">
        <v>1401.8</v>
      </c>
      <c r="F85" s="5">
        <v>1455</v>
      </c>
      <c r="G85" s="5">
        <v>1406</v>
      </c>
      <c r="H85" s="5">
        <v>1390.1</v>
      </c>
      <c r="I85" s="5">
        <v>1376.4</v>
      </c>
      <c r="J85" s="5">
        <v>1382</v>
      </c>
      <c r="K85" s="5">
        <v>1401.2</v>
      </c>
      <c r="L85" s="21"/>
      <c r="M85" s="33" t="s">
        <v>43</v>
      </c>
      <c r="N85" s="14">
        <v>1417.7944</v>
      </c>
      <c r="O85" s="14">
        <v>4319.64522</v>
      </c>
      <c r="P85" s="15">
        <v>3046.7359865436065</v>
      </c>
    </row>
    <row r="86" spans="1:16" ht="19.5" customHeight="1">
      <c r="A86" s="16">
        <f>A85+A84</f>
        <v>5800.6</v>
      </c>
      <c r="B86" s="16">
        <f>B85+B84</f>
        <v>5900.200000000001</v>
      </c>
      <c r="C86" s="16">
        <f>C85+C84</f>
        <v>5904.1</v>
      </c>
      <c r="D86" s="5">
        <f aca="true" t="shared" si="21" ref="D86:I86">D84+D85</f>
        <v>6150.4</v>
      </c>
      <c r="E86" s="5">
        <f t="shared" si="21"/>
        <v>5435.2</v>
      </c>
      <c r="F86" s="5">
        <f t="shared" si="21"/>
        <v>6069.1</v>
      </c>
      <c r="G86" s="5">
        <f t="shared" si="21"/>
        <v>5842.1</v>
      </c>
      <c r="H86" s="5">
        <f t="shared" si="21"/>
        <v>5856.6</v>
      </c>
      <c r="I86" s="5">
        <f t="shared" si="21"/>
        <v>5783.6</v>
      </c>
      <c r="J86" s="5">
        <f>J85+J84</f>
        <v>5783</v>
      </c>
      <c r="K86" s="5">
        <f>K85+K84</f>
        <v>5687</v>
      </c>
      <c r="L86" s="19"/>
      <c r="M86" s="33" t="s">
        <v>25</v>
      </c>
      <c r="N86" s="14">
        <v>5532.667600000001</v>
      </c>
      <c r="O86" s="14">
        <v>14349.829619999999</v>
      </c>
      <c r="P86" s="15">
        <v>2593.654753450216</v>
      </c>
    </row>
    <row r="87" spans="1:16" ht="19.5" customHeight="1" hidden="1">
      <c r="A87" s="5">
        <v>12.5</v>
      </c>
      <c r="B87" s="5">
        <v>12.2</v>
      </c>
      <c r="C87" s="16">
        <v>12.2</v>
      </c>
      <c r="D87" s="5">
        <v>10.6</v>
      </c>
      <c r="E87" s="5">
        <v>10.9</v>
      </c>
      <c r="F87" s="5">
        <v>9.8</v>
      </c>
      <c r="G87" s="5">
        <v>10.9</v>
      </c>
      <c r="H87" s="5">
        <v>10.6</v>
      </c>
      <c r="I87" s="5">
        <v>10.7</v>
      </c>
      <c r="J87" s="5">
        <v>10.6</v>
      </c>
      <c r="K87" s="5">
        <v>10.6</v>
      </c>
      <c r="L87" s="22" t="s">
        <v>65</v>
      </c>
      <c r="M87" s="13" t="s">
        <v>23</v>
      </c>
      <c r="N87" s="14">
        <v>7.965999999999999</v>
      </c>
      <c r="O87" s="14">
        <v>23.3592</v>
      </c>
      <c r="P87" s="15">
        <v>2932.3625407983936</v>
      </c>
    </row>
    <row r="88" spans="1:16" ht="19.5" customHeight="1" hidden="1">
      <c r="A88" s="5">
        <v>13.4</v>
      </c>
      <c r="B88" s="5">
        <v>14.5</v>
      </c>
      <c r="C88" s="5">
        <v>13.5</v>
      </c>
      <c r="D88" s="5">
        <v>13.2</v>
      </c>
      <c r="E88" s="5">
        <v>13.6</v>
      </c>
      <c r="F88" s="5">
        <v>13.5</v>
      </c>
      <c r="G88" s="5">
        <v>13.7</v>
      </c>
      <c r="H88" s="5">
        <v>13.5</v>
      </c>
      <c r="I88" s="5">
        <v>13.5</v>
      </c>
      <c r="J88" s="5">
        <v>13.6</v>
      </c>
      <c r="K88" s="5">
        <v>13.6</v>
      </c>
      <c r="L88" s="20" t="s">
        <v>66</v>
      </c>
      <c r="M88" s="13" t="s">
        <v>23</v>
      </c>
      <c r="N88" s="14">
        <v>12.173</v>
      </c>
      <c r="O88" s="14">
        <v>19.9198</v>
      </c>
      <c r="P88" s="15">
        <v>1636.392015115419</v>
      </c>
    </row>
    <row r="89" spans="1:16" ht="19.5" customHeight="1" hidden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21"/>
      <c r="M89" s="13" t="s">
        <v>24</v>
      </c>
      <c r="N89" s="14">
        <v>0.35</v>
      </c>
      <c r="O89" s="14">
        <v>0.4</v>
      </c>
      <c r="P89" s="15">
        <v>1142.8571428571431</v>
      </c>
    </row>
    <row r="90" spans="1:16" ht="19.5" customHeight="1" hidden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19"/>
      <c r="M90" s="13" t="s">
        <v>25</v>
      </c>
      <c r="N90" s="14">
        <v>12.243</v>
      </c>
      <c r="O90" s="14">
        <v>19.9998</v>
      </c>
      <c r="P90" s="15">
        <v>1633.570203381524</v>
      </c>
    </row>
    <row r="91" spans="1:16" ht="19.5" customHeight="1" hidden="1">
      <c r="A91" s="5">
        <v>3.9</v>
      </c>
      <c r="B91" s="5">
        <v>6.4</v>
      </c>
      <c r="C91" s="16">
        <v>7.3</v>
      </c>
      <c r="D91" s="5">
        <v>8.1</v>
      </c>
      <c r="E91" s="5">
        <v>6.1</v>
      </c>
      <c r="F91" s="5">
        <v>6.4</v>
      </c>
      <c r="G91" s="5">
        <v>6.1</v>
      </c>
      <c r="H91" s="5">
        <v>6.5</v>
      </c>
      <c r="I91" s="5">
        <v>6</v>
      </c>
      <c r="J91" s="5">
        <v>7.5</v>
      </c>
      <c r="K91" s="5">
        <v>7.4</v>
      </c>
      <c r="L91" s="22" t="s">
        <v>67</v>
      </c>
      <c r="M91" s="13" t="s">
        <v>23</v>
      </c>
      <c r="N91" s="14">
        <v>7.103200000000001</v>
      </c>
      <c r="O91" s="14">
        <v>20.1184</v>
      </c>
      <c r="P91" s="15">
        <v>2832.3009347899533</v>
      </c>
    </row>
    <row r="92" spans="1:16" ht="19.5" customHeight="1" hidden="1">
      <c r="A92" s="5">
        <v>2</v>
      </c>
      <c r="B92" s="5">
        <v>2</v>
      </c>
      <c r="C92" s="16">
        <v>2</v>
      </c>
      <c r="D92" s="5">
        <v>1.5</v>
      </c>
      <c r="E92" s="5">
        <v>2</v>
      </c>
      <c r="F92" s="5">
        <v>1.8</v>
      </c>
      <c r="G92" s="5">
        <v>1.6</v>
      </c>
      <c r="H92" s="5">
        <v>1.8</v>
      </c>
      <c r="I92" s="5">
        <v>1.7</v>
      </c>
      <c r="J92" s="5">
        <v>1.8</v>
      </c>
      <c r="K92" s="5">
        <v>1.8</v>
      </c>
      <c r="L92" s="22" t="s">
        <v>68</v>
      </c>
      <c r="M92" s="13" t="s">
        <v>23</v>
      </c>
      <c r="N92" s="14">
        <v>1.9600000000000002</v>
      </c>
      <c r="O92" s="14">
        <v>3.44</v>
      </c>
      <c r="P92" s="15">
        <v>1755.1020408163263</v>
      </c>
    </row>
    <row r="93" spans="1:16" ht="19.5" customHeight="1" hidden="1">
      <c r="A93" s="5"/>
      <c r="B93" s="5"/>
      <c r="C93" s="16"/>
      <c r="D93" s="5"/>
      <c r="E93" s="5"/>
      <c r="F93" s="5"/>
      <c r="G93" s="5"/>
      <c r="H93" s="5"/>
      <c r="I93" s="5"/>
      <c r="J93" s="5"/>
      <c r="K93" s="5"/>
      <c r="L93" s="22"/>
      <c r="M93" s="13" t="s">
        <v>24</v>
      </c>
      <c r="N93" s="14" t="e">
        <v>#DIV/0!</v>
      </c>
      <c r="O93" s="14" t="e">
        <v>#DIV/0!</v>
      </c>
      <c r="P93" s="15" t="e">
        <v>#DIV/0!</v>
      </c>
    </row>
    <row r="94" spans="1:16" ht="19.5" customHeight="1" hidden="1">
      <c r="A94" s="5"/>
      <c r="B94" s="5"/>
      <c r="C94" s="16"/>
      <c r="D94" s="5"/>
      <c r="E94" s="5"/>
      <c r="F94" s="5"/>
      <c r="G94" s="5"/>
      <c r="H94" s="5"/>
      <c r="I94" s="5"/>
      <c r="J94" s="5"/>
      <c r="K94" s="5"/>
      <c r="L94" s="22"/>
      <c r="M94" s="13" t="s">
        <v>25</v>
      </c>
      <c r="N94" s="14" t="e">
        <v>#DIV/0!</v>
      </c>
      <c r="O94" s="14" t="e">
        <v>#DIV/0!</v>
      </c>
      <c r="P94" s="15" t="e">
        <v>#DIV/0!</v>
      </c>
    </row>
    <row r="95" spans="1:16" ht="19.5" customHeight="1" hidden="1">
      <c r="A95" s="5">
        <v>5.2</v>
      </c>
      <c r="B95" s="5">
        <v>5.9</v>
      </c>
      <c r="C95" s="16">
        <v>4.9</v>
      </c>
      <c r="D95" s="5">
        <v>5.8</v>
      </c>
      <c r="E95" s="5">
        <v>6.2</v>
      </c>
      <c r="F95" s="5">
        <v>6.1</v>
      </c>
      <c r="G95" s="5">
        <v>5.5</v>
      </c>
      <c r="H95" s="5">
        <v>6.3</v>
      </c>
      <c r="I95" s="5">
        <v>6.2</v>
      </c>
      <c r="J95" s="5">
        <v>5.8</v>
      </c>
      <c r="K95" s="5">
        <v>5.8</v>
      </c>
      <c r="L95" s="22" t="s">
        <v>69</v>
      </c>
      <c r="M95" s="13" t="s">
        <v>28</v>
      </c>
      <c r="N95" s="14">
        <v>4.4348</v>
      </c>
      <c r="O95" s="14">
        <v>12.818400000000002</v>
      </c>
      <c r="P95" s="15">
        <v>2890.412194461983</v>
      </c>
    </row>
    <row r="96" spans="1:16" ht="18.75" customHeight="1" hidden="1">
      <c r="A96" s="5">
        <v>15.2</v>
      </c>
      <c r="B96" s="5">
        <v>14.8</v>
      </c>
      <c r="C96" s="16">
        <v>11.5</v>
      </c>
      <c r="D96" s="5">
        <v>14</v>
      </c>
      <c r="E96" s="5">
        <v>14.4</v>
      </c>
      <c r="F96" s="5">
        <v>14.5</v>
      </c>
      <c r="G96" s="5">
        <v>12.7</v>
      </c>
      <c r="H96" s="5">
        <v>12.4</v>
      </c>
      <c r="I96" s="5">
        <v>12.9</v>
      </c>
      <c r="J96" s="5">
        <v>12.8</v>
      </c>
      <c r="K96" s="5">
        <v>12.8</v>
      </c>
      <c r="L96" s="22"/>
      <c r="M96" s="13" t="s">
        <v>29</v>
      </c>
      <c r="N96" s="14">
        <v>11.0236</v>
      </c>
      <c r="O96" s="14">
        <v>25.549</v>
      </c>
      <c r="P96" s="15">
        <v>2317.663921042128</v>
      </c>
    </row>
    <row r="97" spans="1:16" ht="20.25" customHeight="1" hidden="1">
      <c r="A97" s="16">
        <f>A96+A95</f>
        <v>20.4</v>
      </c>
      <c r="B97" s="16">
        <f>B96+B95</f>
        <v>20.700000000000003</v>
      </c>
      <c r="C97" s="16">
        <f>C96+C95</f>
        <v>16.4</v>
      </c>
      <c r="D97" s="5">
        <f aca="true" t="shared" si="22" ref="D97:I97">D95+D96</f>
        <v>19.8</v>
      </c>
      <c r="E97" s="5">
        <f t="shared" si="22"/>
        <v>20.6</v>
      </c>
      <c r="F97" s="5">
        <f t="shared" si="22"/>
        <v>20.6</v>
      </c>
      <c r="G97" s="5">
        <f t="shared" si="22"/>
        <v>18.2</v>
      </c>
      <c r="H97" s="5">
        <f t="shared" si="22"/>
        <v>18.7</v>
      </c>
      <c r="I97" s="5">
        <f t="shared" si="22"/>
        <v>19.1</v>
      </c>
      <c r="J97" s="5">
        <f>J96+J95</f>
        <v>18.6</v>
      </c>
      <c r="K97" s="5">
        <f>K96+K95</f>
        <v>18.6</v>
      </c>
      <c r="L97" s="22"/>
      <c r="M97" s="13" t="s">
        <v>30</v>
      </c>
      <c r="N97" s="14">
        <v>15.458400000000001</v>
      </c>
      <c r="O97" s="14">
        <v>38.367399999999996</v>
      </c>
      <c r="P97" s="15">
        <v>2481.977436215908</v>
      </c>
    </row>
    <row r="98" spans="1:16" ht="17.25" customHeight="1" hidden="1">
      <c r="A98" s="5">
        <v>6.2</v>
      </c>
      <c r="B98" s="5">
        <v>5.6</v>
      </c>
      <c r="C98" s="16">
        <v>5.6</v>
      </c>
      <c r="D98" s="5">
        <v>5.6</v>
      </c>
      <c r="E98" s="5">
        <v>5.5</v>
      </c>
      <c r="F98" s="5">
        <v>5.7</v>
      </c>
      <c r="G98" s="5">
        <v>5.9</v>
      </c>
      <c r="H98" s="5">
        <v>6.4</v>
      </c>
      <c r="I98" s="5">
        <v>5.7</v>
      </c>
      <c r="J98" s="5">
        <v>5.7</v>
      </c>
      <c r="K98" s="5">
        <v>5.7</v>
      </c>
      <c r="L98" s="22"/>
      <c r="M98" s="13" t="s">
        <v>43</v>
      </c>
      <c r="N98" s="14">
        <v>4.286</v>
      </c>
      <c r="O98" s="14">
        <v>11.7606</v>
      </c>
      <c r="P98" s="15">
        <v>2743.9570695286984</v>
      </c>
    </row>
    <row r="99" spans="1:16" ht="21" customHeight="1" hidden="1">
      <c r="A99" s="34">
        <f>A98+A97</f>
        <v>26.599999999999998</v>
      </c>
      <c r="B99" s="34">
        <f>B98+B97</f>
        <v>26.300000000000004</v>
      </c>
      <c r="C99" s="34">
        <f>C98+C97</f>
        <v>22</v>
      </c>
      <c r="D99" s="35">
        <f aca="true" t="shared" si="23" ref="D99:I99">D97+D98</f>
        <v>25.4</v>
      </c>
      <c r="E99" s="35">
        <f t="shared" si="23"/>
        <v>26.1</v>
      </c>
      <c r="F99" s="35">
        <f t="shared" si="23"/>
        <v>26.3</v>
      </c>
      <c r="G99" s="35">
        <f t="shared" si="23"/>
        <v>24.1</v>
      </c>
      <c r="H99" s="35">
        <f t="shared" si="23"/>
        <v>25.1</v>
      </c>
      <c r="I99" s="35">
        <f t="shared" si="23"/>
        <v>24.8</v>
      </c>
      <c r="J99" s="35">
        <f>J98+J97</f>
        <v>24.3</v>
      </c>
      <c r="K99" s="35">
        <f>K98+K97</f>
        <v>24.3</v>
      </c>
      <c r="L99" s="22"/>
      <c r="M99" s="13" t="s">
        <v>25</v>
      </c>
      <c r="N99" s="14">
        <v>19.7444</v>
      </c>
      <c r="O99" s="14">
        <v>50.128</v>
      </c>
      <c r="P99" s="15">
        <v>2538.846457729787</v>
      </c>
    </row>
    <row r="100" spans="1:16" ht="21" customHeight="1">
      <c r="A100" s="35"/>
      <c r="B100" s="35"/>
      <c r="C100" s="34"/>
      <c r="D100" s="35"/>
      <c r="E100" s="35"/>
      <c r="F100" s="35"/>
      <c r="G100" s="35"/>
      <c r="H100" s="35"/>
      <c r="I100" s="35"/>
      <c r="J100" s="35"/>
      <c r="K100" s="35"/>
      <c r="L100" s="12" t="s">
        <v>70</v>
      </c>
      <c r="M100" s="13" t="s">
        <v>23</v>
      </c>
      <c r="N100" s="14">
        <v>1841.1793999999998</v>
      </c>
      <c r="O100" s="14">
        <v>3777.8734000000004</v>
      </c>
      <c r="P100" s="15">
        <v>2051.8768567582283</v>
      </c>
    </row>
    <row r="101" spans="1:16" ht="21" customHeight="1">
      <c r="A101" s="35"/>
      <c r="B101" s="35"/>
      <c r="C101" s="34"/>
      <c r="D101" s="35"/>
      <c r="E101" s="35"/>
      <c r="F101" s="35"/>
      <c r="G101" s="35"/>
      <c r="H101" s="35"/>
      <c r="I101" s="35"/>
      <c r="J101" s="35"/>
      <c r="K101" s="35"/>
      <c r="L101" s="17"/>
      <c r="M101" s="13" t="s">
        <v>24</v>
      </c>
      <c r="N101" s="14">
        <v>149.4614</v>
      </c>
      <c r="O101" s="14">
        <v>421.9458000000001</v>
      </c>
      <c r="P101" s="15">
        <v>2823.10884281828</v>
      </c>
    </row>
    <row r="102" spans="1:16" ht="21" customHeight="1">
      <c r="A102" s="35"/>
      <c r="B102" s="35"/>
      <c r="C102" s="34"/>
      <c r="D102" s="35"/>
      <c r="E102" s="35"/>
      <c r="F102" s="35"/>
      <c r="G102" s="35"/>
      <c r="H102" s="35"/>
      <c r="I102" s="35"/>
      <c r="J102" s="35"/>
      <c r="K102" s="35"/>
      <c r="L102" s="18"/>
      <c r="M102" s="13" t="s">
        <v>25</v>
      </c>
      <c r="N102" s="14">
        <v>1990.6408</v>
      </c>
      <c r="O102" s="14">
        <v>4199.8192</v>
      </c>
      <c r="P102" s="15">
        <v>2109.7825383665404</v>
      </c>
    </row>
    <row r="103" spans="1:16" ht="18.75" customHeight="1">
      <c r="A103" s="5">
        <f aca="true" t="shared" si="24" ref="A103:K104">A10+A15+A21+A30+A40+A58+A66+A71+A82+A95</f>
        <v>3144.8999999999996</v>
      </c>
      <c r="B103" s="5">
        <f t="shared" si="24"/>
        <v>3139.5</v>
      </c>
      <c r="C103" s="5">
        <f t="shared" si="24"/>
        <v>3085.4</v>
      </c>
      <c r="D103" s="5">
        <f t="shared" si="24"/>
        <v>3033.2999999999997</v>
      </c>
      <c r="E103" s="5">
        <f t="shared" si="24"/>
        <v>3103.4</v>
      </c>
      <c r="F103" s="5">
        <f t="shared" si="24"/>
        <v>3043.2</v>
      </c>
      <c r="G103" s="14">
        <f t="shared" si="24"/>
        <v>2784.3</v>
      </c>
      <c r="H103" s="14">
        <f t="shared" si="24"/>
        <v>2695.8000000000006</v>
      </c>
      <c r="I103" s="14">
        <f t="shared" si="24"/>
        <v>2632.9</v>
      </c>
      <c r="J103" s="14">
        <f t="shared" si="24"/>
        <v>2557.2000000000003</v>
      </c>
      <c r="K103" s="14">
        <f t="shared" si="24"/>
        <v>2298.2000000000003</v>
      </c>
      <c r="L103" s="12" t="s">
        <v>71</v>
      </c>
      <c r="M103" s="13" t="s">
        <v>28</v>
      </c>
      <c r="N103" s="14">
        <v>3395.3810603222832</v>
      </c>
      <c r="O103" s="14">
        <v>5718.313483974622</v>
      </c>
      <c r="P103" s="15">
        <v>1684.1448374668882</v>
      </c>
    </row>
    <row r="104" spans="1:16" ht="18.75" customHeight="1">
      <c r="A104" s="5">
        <f t="shared" si="24"/>
        <v>15619.500000000002</v>
      </c>
      <c r="B104" s="5">
        <f t="shared" si="24"/>
        <v>15703.899999999998</v>
      </c>
      <c r="C104" s="5">
        <f t="shared" si="24"/>
        <v>15282.699999999999</v>
      </c>
      <c r="D104" s="5">
        <f t="shared" si="24"/>
        <v>15541.799999999997</v>
      </c>
      <c r="E104" s="5">
        <f t="shared" si="24"/>
        <v>14926.400000000001</v>
      </c>
      <c r="F104" s="5">
        <f t="shared" si="24"/>
        <v>15320.800000000001</v>
      </c>
      <c r="G104" s="14">
        <f t="shared" si="24"/>
        <v>14730.900000000001</v>
      </c>
      <c r="H104" s="14">
        <f t="shared" si="24"/>
        <v>14834.999999999998</v>
      </c>
      <c r="I104" s="14">
        <f t="shared" si="24"/>
        <v>14544.099999999999</v>
      </c>
      <c r="J104" s="14">
        <f t="shared" si="24"/>
        <v>14987.1</v>
      </c>
      <c r="K104" s="14">
        <f t="shared" si="24"/>
        <v>13499.7</v>
      </c>
      <c r="L104" s="36"/>
      <c r="M104" s="13" t="s">
        <v>29</v>
      </c>
      <c r="N104" s="14">
        <v>13472.391866268877</v>
      </c>
      <c r="O104" s="14">
        <v>27049.622669931116</v>
      </c>
      <c r="P104" s="15">
        <v>2007.7817612814433</v>
      </c>
    </row>
    <row r="105" spans="1:16" ht="18.75" customHeight="1">
      <c r="A105" s="5">
        <f aca="true" t="shared" si="25" ref="A105:J105">A6+A9+A20+A24+A27+A28+A29+A35+A45+A46+A49+A50+A53+A56+A63+A64+A65+A76+A79+A87+A88+A91+A92</f>
        <v>21022.4</v>
      </c>
      <c r="B105" s="5">
        <f t="shared" si="25"/>
        <v>20981.500000000004</v>
      </c>
      <c r="C105" s="5">
        <f t="shared" si="25"/>
        <v>22087.5</v>
      </c>
      <c r="D105" s="5">
        <f t="shared" si="25"/>
        <v>22373.799999999996</v>
      </c>
      <c r="E105" s="5">
        <f t="shared" si="25"/>
        <v>22672.8</v>
      </c>
      <c r="F105" s="5">
        <f t="shared" si="25"/>
        <v>22255.4</v>
      </c>
      <c r="G105" s="14">
        <f t="shared" si="25"/>
        <v>20521.999999999996</v>
      </c>
      <c r="H105" s="14">
        <f t="shared" si="25"/>
        <v>21699.7</v>
      </c>
      <c r="I105" s="14">
        <f t="shared" si="25"/>
        <v>21187</v>
      </c>
      <c r="J105" s="14">
        <f t="shared" si="25"/>
        <v>21790.899999999994</v>
      </c>
      <c r="K105" s="14">
        <f>K6+K9+K20+K24+K27+K28+K29+K32+K35+K45+K46+K49+K50+K53+K56+K63+K64+K65+K76+K79+K87+K88+K91+K92</f>
        <v>23803.3</v>
      </c>
      <c r="L105" s="36"/>
      <c r="M105" s="13" t="s">
        <v>23</v>
      </c>
      <c r="N105" s="14">
        <v>22349.892999999996</v>
      </c>
      <c r="O105" s="14">
        <v>50641.34500000001</v>
      </c>
      <c r="P105" s="15">
        <v>2265.842838710683</v>
      </c>
    </row>
    <row r="106" spans="1:16" ht="18.75" customHeight="1">
      <c r="A106" s="5">
        <f aca="true" t="shared" si="26" ref="A106:K106">A105+A104+A103</f>
        <v>39786.8</v>
      </c>
      <c r="B106" s="5">
        <f t="shared" si="26"/>
        <v>39824.9</v>
      </c>
      <c r="C106" s="5">
        <f t="shared" si="26"/>
        <v>40455.6</v>
      </c>
      <c r="D106" s="5">
        <f t="shared" si="26"/>
        <v>40948.899999999994</v>
      </c>
      <c r="E106" s="5">
        <f t="shared" si="26"/>
        <v>40702.6</v>
      </c>
      <c r="F106" s="5">
        <f t="shared" si="26"/>
        <v>40619.4</v>
      </c>
      <c r="G106" s="5">
        <f t="shared" si="26"/>
        <v>38037.2</v>
      </c>
      <c r="H106" s="5">
        <f t="shared" si="26"/>
        <v>39230.5</v>
      </c>
      <c r="I106" s="5">
        <f t="shared" si="26"/>
        <v>38364</v>
      </c>
      <c r="J106" s="5">
        <f t="shared" si="26"/>
        <v>39335.19999999999</v>
      </c>
      <c r="K106" s="5">
        <f t="shared" si="26"/>
        <v>39601.2</v>
      </c>
      <c r="L106" s="36"/>
      <c r="M106" s="13" t="s">
        <v>30</v>
      </c>
      <c r="N106" s="14">
        <v>39217.66592659116</v>
      </c>
      <c r="O106" s="14">
        <v>83409.28115390576</v>
      </c>
      <c r="P106" s="15">
        <v>2126.8293046820745</v>
      </c>
    </row>
    <row r="107" spans="1:16" ht="18.75" customHeight="1">
      <c r="A107" s="5">
        <f>A7+A13+A18+A36+A37+A43+A47+A51+A54+A61+A69+A74+A77+A85+A98</f>
        <v>3645.9</v>
      </c>
      <c r="B107" s="5">
        <f>B7+B13+B18+B36+B37+B43+B47+B51+B54+B61+B69+B74+B77+B85+B98</f>
        <v>3622.1</v>
      </c>
      <c r="C107" s="5">
        <f>C7+C13+C18+C36+C37+C43+C47+C51+C54+C61+C69+C74+C77+C85+C98</f>
        <v>4346.700000000001</v>
      </c>
      <c r="D107" s="5">
        <f>D7+D13+D18+D36+D37+D43+D47+D51+D54+D61+D69+D74+D77+D85+D98</f>
        <v>4212.8</v>
      </c>
      <c r="E107" s="5">
        <f>E7+E13+E18+E33+E36+E37+E43+E47+E51+E54+E61+E69+E74+E77+E85+E98</f>
        <v>4009.4000000000005</v>
      </c>
      <c r="F107" s="5">
        <f>F7+F13+F18+F33+F36+F37+F43+F47+F51+F54+F61+F69+F74+F77+F85+F98</f>
        <v>4284.599999999999</v>
      </c>
      <c r="G107" s="14">
        <f>G7+G13+G18+G25+G36+G37+G43+G47+G51+G54+G61+G69+G74+G77+G80+G85+G98+G33</f>
        <v>3138.9</v>
      </c>
      <c r="H107" s="14">
        <f>H7+H13+H18+H25+H36+H37+H43+H47+H51+H54+H61+H69+H74+H77+H80+H85+H98+H33</f>
        <v>3362</v>
      </c>
      <c r="I107" s="14">
        <f>I7+I13+I18+I25+I36+I37+I43+I47+I51+I54+I61+I69+I74+I77+I80+I85+I98+I33</f>
        <v>3542.7000000000003</v>
      </c>
      <c r="J107" s="14">
        <f>J7+J13+J18+J25+J36+J37+J43+J47+J51+J54+J61+J69+J74+J77+J80+J85+J98+J33</f>
        <v>4324.599999999999</v>
      </c>
      <c r="K107" s="14">
        <f>K7+K13+K18+K25+K36+K37+K43+K47+K51+K54+K61+K69+K74+K77+K80+K85+K98+K33</f>
        <v>4212.4</v>
      </c>
      <c r="L107" s="36"/>
      <c r="M107" s="13" t="s">
        <v>72</v>
      </c>
      <c r="N107" s="14">
        <v>4430.107073408837</v>
      </c>
      <c r="O107" s="14">
        <v>13832.465694299248</v>
      </c>
      <c r="P107" s="15">
        <v>3122.377284586842</v>
      </c>
    </row>
    <row r="108" spans="1:16" ht="18.75" customHeight="1">
      <c r="A108" s="5">
        <f aca="true" t="shared" si="27" ref="A108:K108">A107+A106</f>
        <v>43432.700000000004</v>
      </c>
      <c r="B108" s="5">
        <f t="shared" si="27"/>
        <v>43447</v>
      </c>
      <c r="C108" s="5">
        <f t="shared" si="27"/>
        <v>44802.3</v>
      </c>
      <c r="D108" s="5">
        <f t="shared" si="27"/>
        <v>45161.7</v>
      </c>
      <c r="E108" s="5">
        <f t="shared" si="27"/>
        <v>44712</v>
      </c>
      <c r="F108" s="5">
        <f t="shared" si="27"/>
        <v>44904</v>
      </c>
      <c r="G108" s="14">
        <f t="shared" si="27"/>
        <v>41176.1</v>
      </c>
      <c r="H108" s="14">
        <f t="shared" si="27"/>
        <v>42592.5</v>
      </c>
      <c r="I108" s="14">
        <f t="shared" si="27"/>
        <v>41906.7</v>
      </c>
      <c r="J108" s="14">
        <f t="shared" si="27"/>
        <v>43659.79999999999</v>
      </c>
      <c r="K108" s="14">
        <f t="shared" si="27"/>
        <v>43813.6</v>
      </c>
      <c r="L108" s="37"/>
      <c r="M108" s="13" t="s">
        <v>25</v>
      </c>
      <c r="N108" s="14">
        <v>43647.773</v>
      </c>
      <c r="O108" s="14">
        <v>97241.74684820499</v>
      </c>
      <c r="P108" s="15">
        <v>2227.874188408306</v>
      </c>
    </row>
    <row r="109" ht="15.75">
      <c r="N109" s="38">
        <v>3</v>
      </c>
    </row>
  </sheetData>
  <sheetProtection/>
  <mergeCells count="4">
    <mergeCell ref="L1:P1"/>
    <mergeCell ref="A2:K2"/>
    <mergeCell ref="L2:P2"/>
    <mergeCell ref="A3:K3"/>
  </mergeCells>
  <printOptions horizontalCentered="1"/>
  <pageMargins left="0.31496062992125984" right="0.31496062992125984" top="0" bottom="0" header="0.5118110236220472" footer="0.5118110236220472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NIC</cp:lastModifiedBy>
  <dcterms:created xsi:type="dcterms:W3CDTF">2013-06-24T09:53:50Z</dcterms:created>
  <dcterms:modified xsi:type="dcterms:W3CDTF">2013-07-10T23:29:11Z</dcterms:modified>
  <cp:category/>
  <cp:version/>
  <cp:contentType/>
  <cp:contentStatus/>
</cp:coreProperties>
</file>