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75" yWindow="3945" windowWidth="3375" windowHeight="4500" firstSheet="7" activeTab="7"/>
  </bookViews>
  <sheets>
    <sheet name="tb15.1(a)N" sheetId="1" r:id="rId1"/>
    <sheet name="tb15.1(b)N" sheetId="2" r:id="rId2"/>
    <sheet name="tb15.1(c)N " sheetId="3" r:id="rId3"/>
    <sheet name="tb15.1(d)N " sheetId="4" r:id="rId4"/>
    <sheet name="tb15.2U" sheetId="5" r:id="rId5"/>
    <sheet name="tb15.3U" sheetId="6" r:id="rId6"/>
    <sheet name="tb15.4U" sheetId="7" r:id="rId7"/>
    <sheet name="tb15.13U" sheetId="8" r:id="rId8"/>
  </sheets>
  <definedNames>
    <definedName name="_xlnm.Print_Area" localSheetId="0">'tb15.1(a)N'!$A$1:$E$37</definedName>
    <definedName name="_xlnm.Print_Area" localSheetId="1">'tb15.1(b)N'!$A$1:$P$26</definedName>
    <definedName name="_xlnm.Print_Area" localSheetId="2">'tb15.1(c)N '!$A$1:$M$15</definedName>
    <definedName name="_xlnm.Print_Area" localSheetId="3">'tb15.1(d)N '!$A$1:$Q$55</definedName>
    <definedName name="_xlnm.Print_Area" localSheetId="7">'tb15.13U'!$A$1:$G$28</definedName>
    <definedName name="_xlnm.Print_Area" localSheetId="4">'tb15.2U'!$A$1:$X$37</definedName>
    <definedName name="_xlnm.Print_Area" localSheetId="5">'tb15.3U'!$A$1:$H$39</definedName>
    <definedName name="_xlnm.Print_Area" localSheetId="6">'tb15.4U'!$A$1:$P$40</definedName>
  </definedNames>
  <calcPr fullCalcOnLoad="1"/>
</workbook>
</file>

<file path=xl/sharedStrings.xml><?xml version="1.0" encoding="utf-8"?>
<sst xmlns="http://schemas.openxmlformats.org/spreadsheetml/2006/main" count="468" uniqueCount="257">
  <si>
    <t>1997-98</t>
  </si>
  <si>
    <t>1998-99</t>
  </si>
  <si>
    <t>N</t>
  </si>
  <si>
    <t>Total</t>
  </si>
  <si>
    <t>2</t>
  </si>
  <si>
    <t>3</t>
  </si>
  <si>
    <t>4</t>
  </si>
  <si>
    <t>5</t>
  </si>
  <si>
    <t>6</t>
  </si>
  <si>
    <t>7</t>
  </si>
  <si>
    <t>8</t>
  </si>
  <si>
    <t>9</t>
  </si>
  <si>
    <t xml:space="preserve"> </t>
  </si>
  <si>
    <t>Year</t>
  </si>
  <si>
    <t>P</t>
  </si>
  <si>
    <t>K</t>
  </si>
  <si>
    <t>-</t>
  </si>
  <si>
    <t>2000-01</t>
  </si>
  <si>
    <t>1990-91</t>
  </si>
  <si>
    <t>1991-92</t>
  </si>
  <si>
    <t>1992-93</t>
  </si>
  <si>
    <t>1993-94</t>
  </si>
  <si>
    <t>1994-95</t>
  </si>
  <si>
    <t>1995-96</t>
  </si>
  <si>
    <t>1996-97</t>
  </si>
  <si>
    <t>1999-2000</t>
  </si>
  <si>
    <t>2001-02</t>
  </si>
  <si>
    <t>Consumption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</si>
  <si>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</si>
  <si>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</si>
  <si>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</si>
  <si>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</si>
  <si>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</si>
  <si>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</si>
  <si>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</si>
  <si>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</si>
  <si>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Arunachal Pradesh</t>
  </si>
  <si>
    <t>Himachal Pradesh</t>
  </si>
  <si>
    <t>Jammu &amp; Kashmir</t>
  </si>
  <si>
    <t>Kerala</t>
  </si>
  <si>
    <t>Orissa</t>
  </si>
  <si>
    <t>Punjab</t>
  </si>
  <si>
    <t>Sl.</t>
  </si>
  <si>
    <t>No.</t>
  </si>
  <si>
    <t>Normal</t>
  </si>
  <si>
    <t xml:space="preserve"> ( ' 000 Tonnes)</t>
  </si>
  <si>
    <t>TOTAL</t>
  </si>
  <si>
    <t xml:space="preserve">1955-56 </t>
  </si>
  <si>
    <t xml:space="preserve">1960-61   </t>
  </si>
  <si>
    <t xml:space="preserve">1965-66   </t>
  </si>
  <si>
    <t xml:space="preserve">1970-71  </t>
  </si>
  <si>
    <t>1975-76</t>
  </si>
  <si>
    <t>1980-81</t>
  </si>
  <si>
    <t>1981-82</t>
  </si>
  <si>
    <t>Production</t>
  </si>
  <si>
    <t>Imports</t>
  </si>
  <si>
    <t xml:space="preserve">  C.I.F.Value</t>
  </si>
  <si>
    <t>of Imports</t>
  </si>
  <si>
    <t>Lakshadweep</t>
  </si>
  <si>
    <t xml:space="preserve">1999-2000 </t>
  </si>
  <si>
    <t>Jharkhand</t>
  </si>
  <si>
    <t>Chhattisgarh</t>
  </si>
  <si>
    <t>Area</t>
  </si>
  <si>
    <t>Programme</t>
  </si>
  <si>
    <t>Unit</t>
  </si>
  <si>
    <t xml:space="preserve">    1  </t>
  </si>
  <si>
    <t>10</t>
  </si>
  <si>
    <t>11</t>
  </si>
  <si>
    <t>12</t>
  </si>
  <si>
    <t>13</t>
  </si>
  <si>
    <t>14</t>
  </si>
  <si>
    <t>15</t>
  </si>
  <si>
    <t>1. Seeds</t>
  </si>
  <si>
    <t xml:space="preserve">   (i) Production of </t>
  </si>
  <si>
    <t xml:space="preserve">Thousand </t>
  </si>
  <si>
    <t xml:space="preserve">       Breeder Seeds </t>
  </si>
  <si>
    <t xml:space="preserve">  (ii) Production of </t>
  </si>
  <si>
    <t>Lakh Qtls.</t>
  </si>
  <si>
    <t xml:space="preserve">       Foundation Seeds</t>
  </si>
  <si>
    <t xml:space="preserve"> (iii) Distribution of </t>
  </si>
  <si>
    <t xml:space="preserve">      Certified/Quality</t>
  </si>
  <si>
    <t xml:space="preserve">      Seeds</t>
  </si>
  <si>
    <t xml:space="preserve">2. Consumption of </t>
  </si>
  <si>
    <t xml:space="preserve">    Chemical Fertilisers </t>
  </si>
  <si>
    <t>Lakh Tonnes</t>
  </si>
  <si>
    <t xml:space="preserve">    Phosphatic(P)</t>
  </si>
  <si>
    <t xml:space="preserve">    Potassic(K)</t>
  </si>
  <si>
    <t xml:space="preserve">    Total (N+P+K)</t>
  </si>
  <si>
    <t>Kg.</t>
  </si>
  <si>
    <t xml:space="preserve">3. Consumption of </t>
  </si>
  <si>
    <t xml:space="preserve">    Grade Material)</t>
  </si>
  <si>
    <t xml:space="preserve">   Soil Conservation</t>
  </si>
  <si>
    <t>Sources:- 1) Department of Fertilizers, New Delhi.</t>
  </si>
  <si>
    <r>
      <t xml:space="preserve">    </t>
    </r>
    <r>
      <rPr>
        <b/>
        <sz val="10"/>
        <rFont val="Arial"/>
        <family val="2"/>
      </rPr>
      <t>Pesticides</t>
    </r>
    <r>
      <rPr>
        <sz val="10"/>
        <rFont val="Arial"/>
        <family val="0"/>
      </rPr>
      <t xml:space="preserve"> (Technical</t>
    </r>
  </si>
  <si>
    <t>39.40 @</t>
  </si>
  <si>
    <t>Qtls.</t>
  </si>
  <si>
    <t>Thousand Tonnes</t>
  </si>
  <si>
    <t xml:space="preserve">   (Cumulative)</t>
  </si>
  <si>
    <t xml:space="preserve">  (Rs.  Crore)</t>
  </si>
  <si>
    <t>Note : 1. Figures relate to imports made on Govt. Account only.</t>
  </si>
  <si>
    <t xml:space="preserve">    Nitrogenous (N)</t>
  </si>
  <si>
    <t xml:space="preserve">2001-02 </t>
  </si>
  <si>
    <t>2002-03</t>
  </si>
  <si>
    <t xml:space="preserve">4. Area Covered Under </t>
  </si>
  <si>
    <t xml:space="preserve">                 2) Department of Agriculture &amp; Cooperation, New Delhi.</t>
  </si>
  <si>
    <t>2003-04</t>
  </si>
  <si>
    <t>2004-05</t>
  </si>
  <si>
    <t>*</t>
  </si>
  <si>
    <t>Actual</t>
  </si>
  <si>
    <t>%Departure</t>
  </si>
  <si>
    <t xml:space="preserve"> *</t>
  </si>
  <si>
    <t>(In Millimeters)</t>
  </si>
  <si>
    <t xml:space="preserve">      Number of Meteorological </t>
  </si>
  <si>
    <t>Percentage of</t>
  </si>
  <si>
    <t xml:space="preserve">  Actual Rainfall</t>
  </si>
  <si>
    <t xml:space="preserve">     Sub-Divisions @</t>
  </si>
  <si>
    <t>Districts with</t>
  </si>
  <si>
    <t xml:space="preserve">  as % of Normal</t>
  </si>
  <si>
    <t>Excess/</t>
  </si>
  <si>
    <t>Deficient/</t>
  </si>
  <si>
    <t>Normal/</t>
  </si>
  <si>
    <t xml:space="preserve">  Rainfall (All India)</t>
  </si>
  <si>
    <t>Scanty</t>
  </si>
  <si>
    <t>Excess</t>
  </si>
  <si>
    <t>Rainfall</t>
  </si>
  <si>
    <t xml:space="preserve">@  Total number of Meteorological sub-divisions was 35 upto 2001. From 2002 onwards, the no. of </t>
  </si>
  <si>
    <t xml:space="preserve">       meteorological sub-divisions is 36. </t>
  </si>
  <si>
    <t>Excess : + 20% or more of Long Period Average Rainfall</t>
  </si>
  <si>
    <t>Normal : Between + 19% and -19% of Long Period Average Rainfall</t>
  </si>
  <si>
    <t>Deficient : Between -20% and -59% of Long Period Average Rainfall</t>
  </si>
  <si>
    <t>Scanty : Between -60% and -99% of Long Period Average Rainfall</t>
  </si>
  <si>
    <t>2005-06</t>
  </si>
  <si>
    <t>(Lakh Tonnes)</t>
  </si>
  <si>
    <t>Season</t>
  </si>
  <si>
    <t>Farmers</t>
  </si>
  <si>
    <t>Premium</t>
  </si>
  <si>
    <t>Rabi 1999-00</t>
  </si>
  <si>
    <t>Kharif 2000</t>
  </si>
  <si>
    <t>Rabi 2000-01</t>
  </si>
  <si>
    <t>Rabi 2001-02</t>
  </si>
  <si>
    <t>Kharif 2002</t>
  </si>
  <si>
    <t>Rabi 2002-03</t>
  </si>
  <si>
    <t>Kharif 2003</t>
  </si>
  <si>
    <t>Rabi 2003-04</t>
  </si>
  <si>
    <t>Kharif 2004</t>
  </si>
  <si>
    <t xml:space="preserve">Monsoon Season  </t>
  </si>
  <si>
    <t>Post-Monsoon</t>
  </si>
  <si>
    <t>Winter Season</t>
  </si>
  <si>
    <t>Pre-monsoon Season</t>
  </si>
  <si>
    <t xml:space="preserve">Over all rainfall </t>
  </si>
  <si>
    <t>( June-September)</t>
  </si>
  <si>
    <t>( October-December)</t>
  </si>
  <si>
    <t>( January-February)</t>
  </si>
  <si>
    <t>( March-May)</t>
  </si>
  <si>
    <t>( June-May)</t>
  </si>
  <si>
    <t>Rabi 2004-05</t>
  </si>
  <si>
    <t>Kharif 2005</t>
  </si>
  <si>
    <t>Sum Insured</t>
  </si>
  <si>
    <t xml:space="preserve">    Per Hectare **</t>
  </si>
  <si>
    <t>2006-07</t>
  </si>
  <si>
    <t>E =  Estimated</t>
  </si>
  <si>
    <t xml:space="preserve">Source:  Department of Fertilisers. </t>
  </si>
  <si>
    <t>Kharif 2001</t>
  </si>
  <si>
    <t>(In Hec)</t>
  </si>
  <si>
    <t xml:space="preserve"> Claims Reported</t>
  </si>
  <si>
    <t>.</t>
  </si>
  <si>
    <t>Covered(No)</t>
  </si>
  <si>
    <t>(Rs. Crore)</t>
  </si>
  <si>
    <t xml:space="preserve">           (Continued)</t>
  </si>
  <si>
    <t>Rabi 2005-06</t>
  </si>
  <si>
    <t>Kharif 2006</t>
  </si>
  <si>
    <t xml:space="preserve">2006-07  </t>
  </si>
  <si>
    <t xml:space="preserve">* There was no import of Urea in 2000-01, 2002-03 and 2003-04 in Government account.   </t>
  </si>
  <si>
    <t>Rabi 2006-07</t>
  </si>
  <si>
    <t>Kharif 2007</t>
  </si>
  <si>
    <t>Rabi 2007-08</t>
  </si>
  <si>
    <t>2007-08</t>
  </si>
  <si>
    <t xml:space="preserve">                 imported by private parties also.</t>
  </si>
  <si>
    <t xml:space="preserve">         2. The imports made after decanalisation of phosphatic fertilisers (w.e.f. 17.9.1992) and potassic fertilisers (w.e.f. 17.6.1993) include the quantities </t>
  </si>
  <si>
    <t>Bihar</t>
  </si>
  <si>
    <t>Lakh Hactares</t>
  </si>
  <si>
    <t xml:space="preserve"> 15.1(a) : Performance of South West Monsoon </t>
  </si>
  <si>
    <t xml:space="preserve">15.2 :  Production and Use of Agricultural Inputs in India </t>
  </si>
  <si>
    <t xml:space="preserve">15.4 :  Consumption, Production and Import of Fertilisers </t>
  </si>
  <si>
    <t>2008-09</t>
  </si>
  <si>
    <t>North-west India</t>
  </si>
  <si>
    <t>Central India</t>
  </si>
  <si>
    <t>South Peninsula</t>
  </si>
  <si>
    <t>North-east India</t>
  </si>
  <si>
    <t>S.NO.</t>
  </si>
  <si>
    <t>METEOROLOGICAL</t>
  </si>
  <si>
    <t>TOTAL RAINFALL IN YEAR 2008(JAN. TO DEC.)</t>
  </si>
  <si>
    <t>SUB-DIVISIONS</t>
  </si>
  <si>
    <t>NORMAL</t>
  </si>
  <si>
    <t>ACTUAL</t>
  </si>
  <si>
    <t>DEVIATION</t>
  </si>
  <si>
    <t>( CMS)</t>
  </si>
  <si>
    <t>( % )</t>
  </si>
  <si>
    <t>A &amp; N Islands</t>
  </si>
  <si>
    <t>Assam &amp; Meghalaya</t>
  </si>
  <si>
    <t>Naga.,Mani.,Mizo.&amp; Tripura</t>
  </si>
  <si>
    <t>Gangetic West Bengal</t>
  </si>
  <si>
    <t>East U.P.</t>
  </si>
  <si>
    <t>West U.P.</t>
  </si>
  <si>
    <t>Uttranchal</t>
  </si>
  <si>
    <t>Harayana,Chd.,and Delhi</t>
  </si>
  <si>
    <t>West Rajasthan</t>
  </si>
  <si>
    <t>East Rajasthan</t>
  </si>
  <si>
    <t>West Madhya Pradesh</t>
  </si>
  <si>
    <t xml:space="preserve">East MP </t>
  </si>
  <si>
    <t>Gujarat Region</t>
  </si>
  <si>
    <t>Saurashtra, Kutch &amp; Diu</t>
  </si>
  <si>
    <t>Konkan &amp; Goa</t>
  </si>
  <si>
    <t>Madhya Maharashtra</t>
  </si>
  <si>
    <t>Marathawada</t>
  </si>
  <si>
    <t>Vidarbha</t>
  </si>
  <si>
    <t>Coastal Andhra Pradesh</t>
  </si>
  <si>
    <t>Telangana</t>
  </si>
  <si>
    <t>Rayalseema</t>
  </si>
  <si>
    <t>Tamil Nadu &amp; Pondicherry</t>
  </si>
  <si>
    <t>Coastal Karnataka</t>
  </si>
  <si>
    <t>North Interior karnataka</t>
  </si>
  <si>
    <t>South Interior Karnataka</t>
  </si>
  <si>
    <t>All-India (Area Weighted)</t>
  </si>
  <si>
    <t xml:space="preserve">     Winter - (January - February)</t>
  </si>
  <si>
    <t xml:space="preserve">   Pre-Monsoon ( March - May)</t>
  </si>
  <si>
    <t xml:space="preserve">    Monsoon - (June - September)</t>
  </si>
  <si>
    <t xml:space="preserve">    Post-Monsoon - (October - December)</t>
  </si>
  <si>
    <t xml:space="preserve">                 </t>
  </si>
  <si>
    <t>(1 June - 30 September)</t>
  </si>
  <si>
    <t>15.13: National Agricultural Insurance Scheme: Trend in Area, Sum Insured, Premium and Claims</t>
  </si>
  <si>
    <t>1950-51</t>
  </si>
  <si>
    <t xml:space="preserve">                 3) States/Uts Zonal Conference, Kharif &amp; Rabi.</t>
  </si>
  <si>
    <t>116.51**</t>
  </si>
  <si>
    <t>128.58**</t>
  </si>
  <si>
    <t>15.3:  All-India Consumption of Fertilisers in Terms of Nutrients (N, P &amp; K)</t>
  </si>
  <si>
    <t>Note : Figures upto 1982-83 relate to Feb-.Jan. and 1983-84 onwards these relate to April-March.</t>
  </si>
  <si>
    <t>-43.8</t>
  </si>
  <si>
    <t>-8.1</t>
  </si>
  <si>
    <t>-18.6</t>
  </si>
  <si>
    <t>TOTAL RAINFALL IN  WINTER-2009</t>
  </si>
  <si>
    <t>TOTAL RAINFALL IN PRE-MONSOON-2009</t>
  </si>
  <si>
    <t>TOTAL RAINFALL IN MONSOON-2009</t>
  </si>
  <si>
    <t>TOTAL RAINFALL IN  POST-MONSOON-2009</t>
  </si>
  <si>
    <t>Sub-Himalayan. WB &amp; Sikkim</t>
  </si>
  <si>
    <t>15.1 (d): Rainfall in  2009</t>
  </si>
  <si>
    <t xml:space="preserve"> 15.1(c): Broad  regoin wise Rainfall distribution  (June to September)  from 2005 to 2009</t>
  </si>
  <si>
    <t xml:space="preserve"> 15.1(b): All India Rainfall distribution from 1992-93 to 2009-10</t>
  </si>
  <si>
    <t xml:space="preserve">** Based on 2006-07 Provisional Gross Cropped Area. </t>
  </si>
  <si>
    <t>2009-10</t>
  </si>
  <si>
    <t>Kharif 2008</t>
  </si>
  <si>
    <t>Rabi 2008-09</t>
  </si>
  <si>
    <t>Kharif 2009*</t>
  </si>
  <si>
    <r>
      <t>*</t>
    </r>
    <r>
      <rPr>
        <sz val="10"/>
        <rFont val="Arial"/>
        <family val="0"/>
      </rPr>
      <t xml:space="preserve"> : Claims for this season are yet to be reported from some states.</t>
    </r>
  </si>
  <si>
    <t>2009</t>
  </si>
  <si>
    <t>Source: Directorate of Economics and Statistics, Department of Agriculture and Cooperation.</t>
  </si>
  <si>
    <t xml:space="preserve">Source : Department of Agriculture and Cooperation, Credit Division.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</si>
</sst>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_)"/>
    <numFmt numFmtId="171" formatCode="0.0_)"/>
    <numFmt numFmtId="172" formatCode="0_)"/>
    <numFmt numFmtId="173" formatCode="0.0"/>
    <numFmt numFmtId="174" formatCode="0.000"/>
    <numFmt numFmtId="175" formatCode="0.0%"/>
    <numFmt numFmtId="176" formatCode="0.0000"/>
    <numFmt numFmtId="177" formatCode="0.000_)"/>
    <numFmt numFmtId="178" formatCode="0.0000_)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_(* #,##0.0_);_(* \(#,##0.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7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fill"/>
      <protection/>
    </xf>
    <xf numFmtId="170" fontId="0" fillId="0" borderId="10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fill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0" xfId="0" applyNumberFormat="1" applyAlignment="1" applyProtection="1">
      <alignment horizontal="right"/>
      <protection/>
    </xf>
    <xf numFmtId="0" fontId="0" fillId="0" borderId="11" xfId="0" applyBorder="1" applyAlignment="1">
      <alignment horizontal="center"/>
    </xf>
    <xf numFmtId="2" fontId="0" fillId="0" borderId="0" xfId="0" applyNumberFormat="1" applyBorder="1" applyAlignment="1" applyProtection="1">
      <alignment horizontal="right"/>
      <protection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 quotePrefix="1">
      <alignment horizontal="right"/>
    </xf>
    <xf numFmtId="170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7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10" xfId="0" applyBorder="1" applyAlignment="1" applyProtection="1">
      <alignment horizontal="right"/>
      <protection/>
    </xf>
    <xf numFmtId="170" fontId="0" fillId="0" borderId="0" xfId="0" applyNumberFormat="1" applyAlignment="1" applyProtection="1">
      <alignment horizontal="right"/>
      <protection/>
    </xf>
    <xf numFmtId="170" fontId="0" fillId="0" borderId="10" xfId="0" applyNumberFormat="1" applyBorder="1" applyAlignment="1" applyProtection="1">
      <alignment horizontal="right"/>
      <protection/>
    </xf>
    <xf numFmtId="170" fontId="0" fillId="0" borderId="0" xfId="0" applyNumberForma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 quotePrefix="1">
      <alignment horizont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 applyProtection="1" quotePrefix="1">
      <alignment horizontal="center"/>
      <protection/>
    </xf>
    <xf numFmtId="173" fontId="5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 quotePrefix="1">
      <alignment horizontal="right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71" fontId="5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/>
      <protection/>
    </xf>
    <xf numFmtId="173" fontId="5" fillId="0" borderId="10" xfId="0" applyNumberFormat="1" applyFont="1" applyBorder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71" fontId="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173" fontId="0" fillId="0" borderId="12" xfId="0" applyNumberFormat="1" applyBorder="1" applyAlignment="1">
      <alignment/>
    </xf>
    <xf numFmtId="173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right"/>
      <protection/>
    </xf>
    <xf numFmtId="0" fontId="0" fillId="0" borderId="11" xfId="0" applyBorder="1" applyAlignment="1" applyProtection="1" quotePrefix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/>
    </xf>
    <xf numFmtId="0" fontId="5" fillId="0" borderId="13" xfId="0" applyFont="1" applyBorder="1" applyAlignment="1" applyProtection="1">
      <alignment horizontal="right"/>
      <protection/>
    </xf>
    <xf numFmtId="0" fontId="5" fillId="0" borderId="13" xfId="0" applyFont="1" applyBorder="1" applyAlignment="1">
      <alignment horizontal="right"/>
    </xf>
    <xf numFmtId="0" fontId="9" fillId="0" borderId="11" xfId="0" applyFont="1" applyBorder="1" applyAlignment="1" applyProtection="1" quotePrefix="1">
      <alignment horizontal="left"/>
      <protection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 horizontal="right"/>
      <protection/>
    </xf>
    <xf numFmtId="0" fontId="9" fillId="0" borderId="11" xfId="0" applyFont="1" applyBorder="1" applyAlignment="1">
      <alignment horizontal="right"/>
    </xf>
    <xf numFmtId="170" fontId="0" fillId="0" borderId="0" xfId="0" applyNumberFormat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 quotePrefix="1">
      <alignment horizontal="right"/>
    </xf>
    <xf numFmtId="0" fontId="0" fillId="0" borderId="13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73" fontId="0" fillId="0" borderId="10" xfId="0" applyNumberFormat="1" applyFont="1" applyBorder="1" applyAlignment="1">
      <alignment/>
    </xf>
    <xf numFmtId="0" fontId="3" fillId="34" borderId="13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left"/>
    </xf>
    <xf numFmtId="1" fontId="3" fillId="34" borderId="13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73" fontId="0" fillId="0" borderId="13" xfId="0" applyNumberFormat="1" applyFont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73" fontId="0" fillId="0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 quotePrefix="1">
      <alignment horizontal="lef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1" fontId="0" fillId="0" borderId="13" xfId="0" applyNumberFormat="1" applyFont="1" applyBorder="1" applyAlignment="1">
      <alignment horizontal="right"/>
    </xf>
    <xf numFmtId="173" fontId="0" fillId="0" borderId="13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 quotePrefix="1">
      <alignment horizontal="right"/>
    </xf>
    <xf numFmtId="1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2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333375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6195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21.28125" style="0" customWidth="1"/>
    <col min="2" max="2" width="14.00390625" style="0" customWidth="1"/>
    <col min="3" max="3" width="12.140625" style="0" customWidth="1"/>
    <col min="4" max="4" width="13.140625" style="0" customWidth="1"/>
    <col min="5" max="5" width="15.57421875" style="0" customWidth="1"/>
    <col min="6" max="6" width="6.57421875" style="0" customWidth="1"/>
  </cols>
  <sheetData>
    <row r="1" ht="15.75">
      <c r="A1" s="21" t="s">
        <v>181</v>
      </c>
    </row>
    <row r="2" ht="15.75">
      <c r="A2" s="21" t="s">
        <v>228</v>
      </c>
    </row>
    <row r="3" spans="1:5" ht="12.75">
      <c r="A3" s="24"/>
      <c r="B3" s="1"/>
      <c r="C3" s="1"/>
      <c r="D3" s="1"/>
      <c r="E3" s="1"/>
    </row>
    <row r="4" spans="1:5" ht="12.75">
      <c r="A4" s="11" t="s">
        <v>13</v>
      </c>
      <c r="B4" s="184" t="s">
        <v>112</v>
      </c>
      <c r="C4" s="184"/>
      <c r="D4" s="44" t="s">
        <v>113</v>
      </c>
      <c r="E4" s="44" t="s">
        <v>114</v>
      </c>
    </row>
    <row r="5" spans="2:5" ht="12.75">
      <c r="B5" s="185" t="s">
        <v>115</v>
      </c>
      <c r="C5" s="185"/>
      <c r="D5" s="12" t="s">
        <v>116</v>
      </c>
      <c r="E5" s="44" t="s">
        <v>117</v>
      </c>
    </row>
    <row r="6" spans="1:5" ht="12.75">
      <c r="A6" t="s">
        <v>229</v>
      </c>
      <c r="B6" s="12" t="s">
        <v>118</v>
      </c>
      <c r="C6" s="44" t="s">
        <v>119</v>
      </c>
      <c r="D6" s="44" t="s">
        <v>120</v>
      </c>
      <c r="E6" s="44" t="s">
        <v>121</v>
      </c>
    </row>
    <row r="7" spans="2:5" ht="12.75">
      <c r="B7" s="12" t="s">
        <v>44</v>
      </c>
      <c r="C7" s="12" t="s">
        <v>122</v>
      </c>
      <c r="D7" s="44" t="s">
        <v>123</v>
      </c>
      <c r="E7" s="12"/>
    </row>
    <row r="8" spans="1:5" ht="12.75">
      <c r="A8" s="1"/>
      <c r="B8" s="13" t="s">
        <v>124</v>
      </c>
      <c r="C8" s="13" t="s">
        <v>124</v>
      </c>
      <c r="D8" s="62" t="s">
        <v>124</v>
      </c>
      <c r="E8" s="13"/>
    </row>
    <row r="9" spans="1:5" ht="12.75">
      <c r="A9" s="23">
        <v>1</v>
      </c>
      <c r="B9" s="63">
        <v>2</v>
      </c>
      <c r="C9" s="64">
        <v>3</v>
      </c>
      <c r="D9" s="64">
        <v>4</v>
      </c>
      <c r="E9" s="64">
        <v>5</v>
      </c>
    </row>
    <row r="10" spans="1:5" ht="12.75">
      <c r="A10" s="11">
        <v>1989</v>
      </c>
      <c r="B10" s="65">
        <v>29</v>
      </c>
      <c r="C10" s="65">
        <v>6</v>
      </c>
      <c r="D10" s="65">
        <v>72</v>
      </c>
      <c r="E10" s="65">
        <v>101</v>
      </c>
    </row>
    <row r="11" spans="1:5" ht="12.75">
      <c r="A11" s="11">
        <v>1990</v>
      </c>
      <c r="B11" s="65">
        <v>32</v>
      </c>
      <c r="C11" s="65">
        <v>3</v>
      </c>
      <c r="D11" s="65">
        <v>88</v>
      </c>
      <c r="E11" s="65">
        <v>119</v>
      </c>
    </row>
    <row r="12" spans="1:5" ht="12.75">
      <c r="A12" s="11">
        <v>1991</v>
      </c>
      <c r="B12" s="65">
        <v>27</v>
      </c>
      <c r="C12" s="65">
        <v>8</v>
      </c>
      <c r="D12" s="65">
        <v>68</v>
      </c>
      <c r="E12" s="65">
        <v>91</v>
      </c>
    </row>
    <row r="13" spans="1:5" ht="12.75">
      <c r="A13" s="11">
        <v>1992</v>
      </c>
      <c r="B13" s="65">
        <v>32</v>
      </c>
      <c r="C13" s="65">
        <v>3</v>
      </c>
      <c r="D13" s="65">
        <v>65</v>
      </c>
      <c r="E13" s="65">
        <v>93</v>
      </c>
    </row>
    <row r="14" spans="1:5" ht="12.75">
      <c r="A14" s="11">
        <v>1993</v>
      </c>
      <c r="B14" s="65">
        <v>31</v>
      </c>
      <c r="C14" s="65">
        <v>4</v>
      </c>
      <c r="D14" s="65">
        <v>78</v>
      </c>
      <c r="E14" s="65">
        <v>100</v>
      </c>
    </row>
    <row r="15" spans="1:5" ht="12.75">
      <c r="A15" s="11">
        <v>1994</v>
      </c>
      <c r="B15" s="65">
        <v>25</v>
      </c>
      <c r="C15" s="65">
        <v>10</v>
      </c>
      <c r="D15" s="65">
        <v>77</v>
      </c>
      <c r="E15" s="65">
        <v>110</v>
      </c>
    </row>
    <row r="16" spans="1:5" ht="12.75">
      <c r="A16" s="11">
        <v>1995</v>
      </c>
      <c r="B16" s="65">
        <v>33</v>
      </c>
      <c r="C16" s="65">
        <v>2</v>
      </c>
      <c r="D16" s="65">
        <v>79</v>
      </c>
      <c r="E16" s="65">
        <v>100</v>
      </c>
    </row>
    <row r="17" spans="1:5" ht="12.75">
      <c r="A17" s="11">
        <v>1996</v>
      </c>
      <c r="B17" s="65">
        <v>32</v>
      </c>
      <c r="C17" s="65">
        <v>3</v>
      </c>
      <c r="D17" s="65">
        <v>82</v>
      </c>
      <c r="E17" s="65">
        <v>103</v>
      </c>
    </row>
    <row r="18" spans="1:5" ht="12.75">
      <c r="A18" s="11">
        <v>1997</v>
      </c>
      <c r="B18" s="65">
        <v>32</v>
      </c>
      <c r="C18" s="65">
        <v>3</v>
      </c>
      <c r="D18" s="65">
        <v>81</v>
      </c>
      <c r="E18" s="65">
        <v>102</v>
      </c>
    </row>
    <row r="19" spans="1:5" ht="12.75">
      <c r="A19" s="11">
        <v>1998</v>
      </c>
      <c r="B19" s="65">
        <v>33</v>
      </c>
      <c r="C19" s="65">
        <v>2</v>
      </c>
      <c r="D19" s="65">
        <v>83</v>
      </c>
      <c r="E19" s="65">
        <v>106</v>
      </c>
    </row>
    <row r="20" spans="1:5" ht="12.75">
      <c r="A20" s="11">
        <v>1999</v>
      </c>
      <c r="B20" s="65">
        <v>28</v>
      </c>
      <c r="C20" s="65">
        <v>7</v>
      </c>
      <c r="D20" s="65">
        <v>67</v>
      </c>
      <c r="E20" s="65">
        <v>96</v>
      </c>
    </row>
    <row r="21" spans="1:5" ht="12.75">
      <c r="A21" s="28">
        <v>2000</v>
      </c>
      <c r="B21" s="66">
        <v>28</v>
      </c>
      <c r="C21" s="66">
        <v>7</v>
      </c>
      <c r="D21" s="66">
        <v>66</v>
      </c>
      <c r="E21" s="66">
        <v>92</v>
      </c>
    </row>
    <row r="22" spans="1:5" ht="12.75">
      <c r="A22" s="28">
        <v>2001</v>
      </c>
      <c r="B22" s="67">
        <v>30</v>
      </c>
      <c r="C22" s="67">
        <v>5</v>
      </c>
      <c r="D22" s="67">
        <v>68</v>
      </c>
      <c r="E22" s="67">
        <v>92</v>
      </c>
    </row>
    <row r="23" spans="1:5" ht="12.75">
      <c r="A23" s="28">
        <v>2002</v>
      </c>
      <c r="B23" s="66">
        <v>15</v>
      </c>
      <c r="C23" s="66">
        <v>21</v>
      </c>
      <c r="D23" s="66">
        <v>39</v>
      </c>
      <c r="E23" s="66">
        <v>81</v>
      </c>
    </row>
    <row r="24" spans="1:5" ht="12.75">
      <c r="A24" s="28">
        <v>2003</v>
      </c>
      <c r="B24" s="66">
        <v>33</v>
      </c>
      <c r="C24" s="66">
        <v>3</v>
      </c>
      <c r="D24" s="66">
        <v>75</v>
      </c>
      <c r="E24" s="66">
        <v>102</v>
      </c>
    </row>
    <row r="25" spans="1:5" ht="12.75">
      <c r="A25" s="28">
        <v>2004</v>
      </c>
      <c r="B25" s="66">
        <v>23</v>
      </c>
      <c r="C25" s="66">
        <v>13</v>
      </c>
      <c r="D25" s="66">
        <v>56</v>
      </c>
      <c r="E25" s="66">
        <v>87</v>
      </c>
    </row>
    <row r="26" spans="1:5" ht="12.75">
      <c r="A26" s="28">
        <v>2005</v>
      </c>
      <c r="B26" s="66">
        <v>32</v>
      </c>
      <c r="C26" s="66">
        <v>4</v>
      </c>
      <c r="D26" s="66">
        <v>72</v>
      </c>
      <c r="E26" s="66">
        <v>99</v>
      </c>
    </row>
    <row r="27" spans="1:5" ht="12.75">
      <c r="A27" s="28">
        <v>2006</v>
      </c>
      <c r="B27" s="66">
        <v>26</v>
      </c>
      <c r="C27" s="66">
        <v>10</v>
      </c>
      <c r="D27" s="66">
        <v>59</v>
      </c>
      <c r="E27" s="66">
        <v>99</v>
      </c>
    </row>
    <row r="28" spans="1:5" ht="12.75">
      <c r="A28" s="28">
        <v>2007</v>
      </c>
      <c r="B28" s="66">
        <v>30</v>
      </c>
      <c r="C28" s="66">
        <v>6</v>
      </c>
      <c r="D28" s="66">
        <v>72</v>
      </c>
      <c r="E28" s="66">
        <v>105</v>
      </c>
    </row>
    <row r="29" spans="1:5" ht="12.75">
      <c r="A29" s="28">
        <v>2008</v>
      </c>
      <c r="B29" s="66">
        <v>32</v>
      </c>
      <c r="C29" s="66">
        <v>4</v>
      </c>
      <c r="D29" s="66">
        <v>76</v>
      </c>
      <c r="E29" s="66">
        <v>98</v>
      </c>
    </row>
    <row r="30" spans="1:5" ht="13.5" thickBot="1">
      <c r="A30" s="107">
        <v>2009</v>
      </c>
      <c r="B30" s="108">
        <v>13</v>
      </c>
      <c r="C30" s="108">
        <v>23</v>
      </c>
      <c r="D30" s="108">
        <v>41</v>
      </c>
      <c r="E30" s="108">
        <v>77</v>
      </c>
    </row>
    <row r="31" ht="12.75">
      <c r="A31" s="68" t="s">
        <v>125</v>
      </c>
    </row>
    <row r="32" ht="12.75">
      <c r="A32" s="69" t="s">
        <v>126</v>
      </c>
    </row>
    <row r="33" ht="12.75">
      <c r="A33" s="19" t="s">
        <v>127</v>
      </c>
    </row>
    <row r="34" ht="12.75">
      <c r="A34" s="19" t="s">
        <v>128</v>
      </c>
    </row>
    <row r="35" ht="12.75">
      <c r="A35" s="19" t="s">
        <v>129</v>
      </c>
    </row>
    <row r="36" ht="12.75">
      <c r="A36" s="19" t="s">
        <v>130</v>
      </c>
    </row>
    <row r="37" spans="1:7" ht="12.75">
      <c r="A37" s="183" t="s">
        <v>255</v>
      </c>
      <c r="B37" s="50"/>
      <c r="C37" s="50"/>
      <c r="D37" s="50"/>
      <c r="E37" s="50"/>
      <c r="F37" s="50"/>
      <c r="G37" s="50"/>
    </row>
  </sheetData>
  <sheetProtection/>
  <mergeCells count="2">
    <mergeCell ref="B4:C4"/>
    <mergeCell ref="B5:C5"/>
  </mergeCells>
  <printOptions/>
  <pageMargins left="0.94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9.8515625" style="0" customWidth="1"/>
    <col min="2" max="2" width="8.57421875" style="0" customWidth="1"/>
    <col min="3" max="3" width="8.140625" style="0" customWidth="1"/>
    <col min="4" max="4" width="7.8515625" style="0" customWidth="1"/>
    <col min="7" max="7" width="8.8515625" style="0" customWidth="1"/>
    <col min="10" max="10" width="8.140625" style="0" customWidth="1"/>
    <col min="11" max="11" width="8.7109375" style="0" customWidth="1"/>
    <col min="13" max="13" width="7.421875" style="0" customWidth="1"/>
    <col min="15" max="15" width="8.28125" style="0" customWidth="1"/>
    <col min="16" max="16" width="10.7109375" style="0" customWidth="1"/>
  </cols>
  <sheetData>
    <row r="1" spans="1:8" ht="15">
      <c r="A1" s="164" t="s">
        <v>247</v>
      </c>
      <c r="B1" s="112"/>
      <c r="C1" s="112"/>
      <c r="D1" s="112"/>
      <c r="E1" s="112"/>
      <c r="F1" s="112"/>
      <c r="G1" s="112"/>
      <c r="H1" s="112"/>
    </row>
    <row r="2" ht="15.75">
      <c r="A2" s="20" t="s">
        <v>12</v>
      </c>
    </row>
    <row r="3" spans="1:16" ht="12.75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111</v>
      </c>
      <c r="P3" s="1"/>
    </row>
    <row r="4" spans="1:16" ht="12.75">
      <c r="A4" s="11" t="s">
        <v>13</v>
      </c>
      <c r="B4" s="186" t="s">
        <v>145</v>
      </c>
      <c r="C4" s="186"/>
      <c r="D4" s="186"/>
      <c r="E4" s="186" t="s">
        <v>146</v>
      </c>
      <c r="F4" s="186"/>
      <c r="G4" s="186"/>
      <c r="H4" s="186" t="s">
        <v>147</v>
      </c>
      <c r="I4" s="186"/>
      <c r="J4" s="186"/>
      <c r="K4" s="186" t="s">
        <v>148</v>
      </c>
      <c r="L4" s="186"/>
      <c r="M4" s="186"/>
      <c r="N4" s="186" t="s">
        <v>149</v>
      </c>
      <c r="O4" s="186"/>
      <c r="P4" s="186"/>
    </row>
    <row r="5" spans="2:16" ht="12.75">
      <c r="B5" s="186" t="s">
        <v>150</v>
      </c>
      <c r="C5" s="186"/>
      <c r="D5" s="186"/>
      <c r="E5" s="186" t="s">
        <v>151</v>
      </c>
      <c r="F5" s="186"/>
      <c r="G5" s="186"/>
      <c r="H5" s="186" t="s">
        <v>152</v>
      </c>
      <c r="I5" s="186"/>
      <c r="J5" s="186"/>
      <c r="K5" s="186" t="s">
        <v>153</v>
      </c>
      <c r="L5" s="186"/>
      <c r="M5" s="186"/>
      <c r="N5" s="186" t="s">
        <v>154</v>
      </c>
      <c r="O5" s="186"/>
      <c r="P5" s="186"/>
    </row>
    <row r="6" spans="1:16" ht="12.75">
      <c r="A6" s="1"/>
      <c r="B6" s="13" t="s">
        <v>108</v>
      </c>
      <c r="C6" s="1" t="s">
        <v>44</v>
      </c>
      <c r="D6" s="1" t="s">
        <v>109</v>
      </c>
      <c r="E6" s="13" t="s">
        <v>108</v>
      </c>
      <c r="F6" s="1" t="s">
        <v>44</v>
      </c>
      <c r="G6" s="1" t="s">
        <v>109</v>
      </c>
      <c r="H6" s="13" t="s">
        <v>108</v>
      </c>
      <c r="I6" s="1" t="s">
        <v>44</v>
      </c>
      <c r="J6" s="1" t="s">
        <v>109</v>
      </c>
      <c r="K6" s="13" t="s">
        <v>108</v>
      </c>
      <c r="L6" s="1" t="s">
        <v>44</v>
      </c>
      <c r="M6" s="1" t="s">
        <v>109</v>
      </c>
      <c r="N6" s="13" t="s">
        <v>108</v>
      </c>
      <c r="O6" s="1" t="s">
        <v>44</v>
      </c>
      <c r="P6" s="1" t="s">
        <v>109</v>
      </c>
    </row>
    <row r="7" spans="1:16" ht="12.75">
      <c r="A7" s="23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</row>
    <row r="8" spans="1:16" ht="19.5" customHeight="1">
      <c r="A8" s="11" t="s">
        <v>20</v>
      </c>
      <c r="B8" s="43">
        <v>830.7</v>
      </c>
      <c r="C8" s="43">
        <v>899.2</v>
      </c>
      <c r="D8" s="43">
        <f>((B8-C8)/C8)*100</f>
        <v>-7.61788256227758</v>
      </c>
      <c r="E8" s="43">
        <v>106.5</v>
      </c>
      <c r="F8" s="43">
        <v>114.1</v>
      </c>
      <c r="G8" s="43">
        <f>((E8-F8)/F8)*100</f>
        <v>-6.660823838737945</v>
      </c>
      <c r="H8" s="43">
        <v>37.9</v>
      </c>
      <c r="I8" s="43">
        <v>41</v>
      </c>
      <c r="J8" s="43">
        <f>((H8-I8)/I8)*100</f>
        <v>-7.560975609756102</v>
      </c>
      <c r="K8" s="43">
        <v>116.5</v>
      </c>
      <c r="L8" s="43">
        <v>121.3</v>
      </c>
      <c r="M8" s="43">
        <f>((K8-L8)/L8)*100</f>
        <v>-3.957131079967022</v>
      </c>
      <c r="N8" s="43">
        <f>K8+H8+E8+B8</f>
        <v>1091.6</v>
      </c>
      <c r="O8" s="43">
        <f>L8+I8+F8+C8</f>
        <v>1175.6</v>
      </c>
      <c r="P8" s="43">
        <f>((N8-O8)/O8)*100</f>
        <v>-7.145287512759442</v>
      </c>
    </row>
    <row r="9" spans="1:16" ht="19.5" customHeight="1">
      <c r="A9" s="11" t="s">
        <v>21</v>
      </c>
      <c r="B9" s="43">
        <v>902.1</v>
      </c>
      <c r="C9" s="43">
        <v>908.9</v>
      </c>
      <c r="D9" s="43">
        <f aca="true" t="shared" si="0" ref="D9:D20">((B9-C9)/C9)*100</f>
        <v>-0.7481571129937238</v>
      </c>
      <c r="E9" s="43">
        <v>131.6</v>
      </c>
      <c r="F9" s="43">
        <v>119.6</v>
      </c>
      <c r="G9" s="43">
        <f aca="true" t="shared" si="1" ref="G9:G21">((E9-F9)/F9)*100</f>
        <v>10.033444816053512</v>
      </c>
      <c r="H9" s="43">
        <v>44.5</v>
      </c>
      <c r="I9" s="43">
        <v>40.8</v>
      </c>
      <c r="J9" s="43">
        <f aca="true" t="shared" si="2" ref="J9:J19">((H9-I9)/I9)*100</f>
        <v>9.0686274509804</v>
      </c>
      <c r="K9" s="43">
        <v>106.1</v>
      </c>
      <c r="L9" s="43">
        <v>123.3</v>
      </c>
      <c r="M9" s="43">
        <f aca="true" t="shared" si="3" ref="M9:M21">((K9-L9)/L9)*100</f>
        <v>-13.949716139497164</v>
      </c>
      <c r="N9" s="43">
        <f aca="true" t="shared" si="4" ref="N9:O23">K9+H9+E9+B9</f>
        <v>1184.3</v>
      </c>
      <c r="O9" s="43">
        <f t="shared" si="4"/>
        <v>1192.6</v>
      </c>
      <c r="P9" s="43">
        <f aca="true" t="shared" si="5" ref="P9:P20">((N9-O9)/O9)*100</f>
        <v>-0.6959584101962062</v>
      </c>
    </row>
    <row r="10" spans="1:16" ht="19.5" customHeight="1">
      <c r="A10" s="11" t="s">
        <v>22</v>
      </c>
      <c r="B10" s="43">
        <v>999.2</v>
      </c>
      <c r="C10" s="43">
        <v>906.8</v>
      </c>
      <c r="D10" s="43">
        <f t="shared" si="0"/>
        <v>10.189677988531109</v>
      </c>
      <c r="E10" s="43">
        <v>121.47</v>
      </c>
      <c r="F10" s="43">
        <v>119.6</v>
      </c>
      <c r="G10" s="43">
        <f t="shared" si="1"/>
        <v>1.5635451505016762</v>
      </c>
      <c r="H10" s="43">
        <v>53.1</v>
      </c>
      <c r="I10" s="43">
        <v>41.1</v>
      </c>
      <c r="J10" s="43">
        <f t="shared" si="2"/>
        <v>29.1970802919708</v>
      </c>
      <c r="K10" s="43">
        <v>123.5</v>
      </c>
      <c r="L10" s="43">
        <v>123.2</v>
      </c>
      <c r="M10" s="43">
        <f t="shared" si="3"/>
        <v>0.2435064935064912</v>
      </c>
      <c r="N10" s="43">
        <f t="shared" si="4"/>
        <v>1297.27</v>
      </c>
      <c r="O10" s="43">
        <f t="shared" si="4"/>
        <v>1190.6999999999998</v>
      </c>
      <c r="P10" s="43">
        <f t="shared" si="5"/>
        <v>8.950197362895791</v>
      </c>
    </row>
    <row r="11" spans="1:16" ht="19.5" customHeight="1">
      <c r="A11" s="11" t="s">
        <v>23</v>
      </c>
      <c r="B11" s="43">
        <v>904.5</v>
      </c>
      <c r="C11" s="43">
        <v>904.7</v>
      </c>
      <c r="D11" s="43">
        <f t="shared" si="0"/>
        <v>-0.02210677572676528</v>
      </c>
      <c r="E11" s="43">
        <v>117.8</v>
      </c>
      <c r="F11" s="43">
        <v>119.9</v>
      </c>
      <c r="G11" s="43">
        <f t="shared" si="1"/>
        <v>-1.7514595496246943</v>
      </c>
      <c r="H11" s="43">
        <v>37.4</v>
      </c>
      <c r="I11" s="43">
        <v>40.8</v>
      </c>
      <c r="J11" s="43">
        <f t="shared" si="2"/>
        <v>-8.33333333333333</v>
      </c>
      <c r="K11" s="43">
        <v>94.9</v>
      </c>
      <c r="L11" s="43">
        <v>123.9</v>
      </c>
      <c r="M11" s="43">
        <f t="shared" si="3"/>
        <v>-23.405972558514932</v>
      </c>
      <c r="N11" s="43">
        <f t="shared" si="4"/>
        <v>1154.6</v>
      </c>
      <c r="O11" s="43">
        <f t="shared" si="4"/>
        <v>1189.3000000000002</v>
      </c>
      <c r="P11" s="43">
        <f t="shared" si="5"/>
        <v>-2.917682670478455</v>
      </c>
    </row>
    <row r="12" spans="1:16" ht="19.5" customHeight="1">
      <c r="A12" s="11" t="s">
        <v>24</v>
      </c>
      <c r="B12" s="43">
        <v>927.6</v>
      </c>
      <c r="C12" s="43">
        <v>905.7</v>
      </c>
      <c r="D12" s="43">
        <f t="shared" si="0"/>
        <v>2.4180192116594874</v>
      </c>
      <c r="E12" s="43">
        <v>128</v>
      </c>
      <c r="F12" s="43">
        <v>120.8</v>
      </c>
      <c r="G12" s="43">
        <f t="shared" si="1"/>
        <v>5.960264900662255</v>
      </c>
      <c r="H12" s="43">
        <v>21</v>
      </c>
      <c r="I12" s="43">
        <v>40.6</v>
      </c>
      <c r="J12" s="43">
        <f t="shared" si="2"/>
        <v>-48.275862068965516</v>
      </c>
      <c r="K12" s="43">
        <v>118.87</v>
      </c>
      <c r="L12" s="43">
        <v>123.2</v>
      </c>
      <c r="M12" s="43">
        <f t="shared" si="3"/>
        <v>-3.514610389610388</v>
      </c>
      <c r="N12" s="43">
        <f t="shared" si="4"/>
        <v>1195.47</v>
      </c>
      <c r="O12" s="43">
        <f t="shared" si="4"/>
        <v>1190.3000000000002</v>
      </c>
      <c r="P12" s="43">
        <f t="shared" si="5"/>
        <v>0.4343442829538641</v>
      </c>
    </row>
    <row r="13" spans="1:16" ht="19.5" customHeight="1">
      <c r="A13" s="11" t="s">
        <v>0</v>
      </c>
      <c r="B13" s="43">
        <v>927.4</v>
      </c>
      <c r="C13" s="43">
        <v>908.6</v>
      </c>
      <c r="D13" s="43">
        <f t="shared" si="0"/>
        <v>2.0691173233546065</v>
      </c>
      <c r="E13" s="43">
        <v>187.7</v>
      </c>
      <c r="F13" s="43">
        <v>119.47</v>
      </c>
      <c r="G13" s="43">
        <f t="shared" si="1"/>
        <v>57.11057169163806</v>
      </c>
      <c r="H13" s="43">
        <v>44.1</v>
      </c>
      <c r="I13" s="43">
        <v>41.9</v>
      </c>
      <c r="J13" s="43">
        <f t="shared" si="2"/>
        <v>5.250596658711224</v>
      </c>
      <c r="K13" s="43">
        <v>132.3</v>
      </c>
      <c r="L13" s="43">
        <v>128.3</v>
      </c>
      <c r="M13" s="43">
        <f t="shared" si="3"/>
        <v>3.1176929072486357</v>
      </c>
      <c r="N13" s="43">
        <f t="shared" si="4"/>
        <v>1291.5</v>
      </c>
      <c r="O13" s="43">
        <f t="shared" si="4"/>
        <v>1198.27</v>
      </c>
      <c r="P13" s="43">
        <f t="shared" si="5"/>
        <v>7.780383386048221</v>
      </c>
    </row>
    <row r="14" spans="1:16" ht="19.5" customHeight="1">
      <c r="A14" s="11" t="s">
        <v>1</v>
      </c>
      <c r="B14" s="43">
        <v>945.2</v>
      </c>
      <c r="C14" s="43">
        <v>903.6</v>
      </c>
      <c r="D14" s="43">
        <f t="shared" si="0"/>
        <v>4.603806994245244</v>
      </c>
      <c r="E14" s="43">
        <v>178.8</v>
      </c>
      <c r="F14" s="43">
        <v>121.8</v>
      </c>
      <c r="G14" s="43">
        <f t="shared" si="1"/>
        <v>46.79802955665026</v>
      </c>
      <c r="H14" s="43">
        <v>28.4</v>
      </c>
      <c r="I14" s="43">
        <v>42.8</v>
      </c>
      <c r="J14" s="43">
        <f t="shared" si="2"/>
        <v>-33.64485981308411</v>
      </c>
      <c r="K14" s="43">
        <v>123.1</v>
      </c>
      <c r="L14" s="43">
        <v>130.6</v>
      </c>
      <c r="M14" s="43">
        <f t="shared" si="3"/>
        <v>-5.742725880551302</v>
      </c>
      <c r="N14" s="43">
        <f t="shared" si="4"/>
        <v>1275.5</v>
      </c>
      <c r="O14" s="43">
        <f t="shared" si="4"/>
        <v>1198.8</v>
      </c>
      <c r="P14" s="43">
        <f t="shared" si="5"/>
        <v>6.398064731398069</v>
      </c>
    </row>
    <row r="15" spans="1:16" ht="19.5" customHeight="1">
      <c r="A15" s="11" t="s">
        <v>25</v>
      </c>
      <c r="B15" s="43">
        <v>866.9</v>
      </c>
      <c r="C15" s="43">
        <v>903.2</v>
      </c>
      <c r="D15" s="43">
        <f t="shared" si="0"/>
        <v>-4.019043401240043</v>
      </c>
      <c r="E15" s="43">
        <v>144.7</v>
      </c>
      <c r="F15" s="43">
        <v>121.8</v>
      </c>
      <c r="G15" s="43">
        <f t="shared" si="1"/>
        <v>18.80131362889983</v>
      </c>
      <c r="H15" s="43">
        <v>43.1</v>
      </c>
      <c r="I15" s="43">
        <v>42.5</v>
      </c>
      <c r="J15" s="43">
        <f t="shared" si="2"/>
        <v>1.4117647058823564</v>
      </c>
      <c r="K15" s="43">
        <v>128.8</v>
      </c>
      <c r="L15" s="43">
        <v>129.5</v>
      </c>
      <c r="M15" s="43">
        <f t="shared" si="3"/>
        <v>-0.5405405405405317</v>
      </c>
      <c r="N15" s="43">
        <f t="shared" si="4"/>
        <v>1183.5</v>
      </c>
      <c r="O15" s="43">
        <f t="shared" si="4"/>
        <v>1197</v>
      </c>
      <c r="P15" s="43">
        <f t="shared" si="5"/>
        <v>-1.1278195488721803</v>
      </c>
    </row>
    <row r="16" spans="1:16" ht="19.5" customHeight="1">
      <c r="A16" s="28" t="s">
        <v>17</v>
      </c>
      <c r="B16" s="60">
        <v>833.7</v>
      </c>
      <c r="C16" s="43">
        <v>902.3</v>
      </c>
      <c r="D16" s="43">
        <f t="shared" si="0"/>
        <v>-7.602792862684242</v>
      </c>
      <c r="E16" s="43">
        <v>64.1</v>
      </c>
      <c r="F16" s="43">
        <v>121.7</v>
      </c>
      <c r="G16" s="43">
        <f t="shared" si="1"/>
        <v>-47.329498767460976</v>
      </c>
      <c r="H16" s="43">
        <v>16.2</v>
      </c>
      <c r="I16" s="43">
        <v>42.2</v>
      </c>
      <c r="J16" s="43">
        <f t="shared" si="2"/>
        <v>-61.61137440758294</v>
      </c>
      <c r="K16" s="43">
        <v>129.7</v>
      </c>
      <c r="L16" s="43">
        <v>129.3</v>
      </c>
      <c r="M16" s="43">
        <f t="shared" si="3"/>
        <v>0.30935808197987413</v>
      </c>
      <c r="N16" s="43">
        <f t="shared" si="4"/>
        <v>1043.7</v>
      </c>
      <c r="O16" s="43">
        <f t="shared" si="4"/>
        <v>1195.5</v>
      </c>
      <c r="P16" s="43">
        <f t="shared" si="5"/>
        <v>-12.697616060225844</v>
      </c>
    </row>
    <row r="17" spans="1:16" ht="19.5" customHeight="1">
      <c r="A17" s="28" t="s">
        <v>26</v>
      </c>
      <c r="B17" s="61">
        <v>826</v>
      </c>
      <c r="C17" s="43">
        <v>901.1</v>
      </c>
      <c r="D17" s="43">
        <f t="shared" si="0"/>
        <v>-8.334258128953504</v>
      </c>
      <c r="E17" s="43">
        <v>137.7</v>
      </c>
      <c r="F17" s="43">
        <v>121.7</v>
      </c>
      <c r="G17" s="43">
        <f t="shared" si="1"/>
        <v>13.147082990961367</v>
      </c>
      <c r="H17" s="43">
        <v>35</v>
      </c>
      <c r="I17" s="43">
        <v>41.2</v>
      </c>
      <c r="J17" s="43">
        <f t="shared" si="2"/>
        <v>-15.048543689320395</v>
      </c>
      <c r="K17" s="43">
        <v>121.5</v>
      </c>
      <c r="L17" s="43">
        <v>132</v>
      </c>
      <c r="M17" s="43">
        <f>((K17-L17)/L17)*100</f>
        <v>-7.954545454545454</v>
      </c>
      <c r="N17" s="43">
        <f t="shared" si="4"/>
        <v>1120.2</v>
      </c>
      <c r="O17" s="43">
        <f t="shared" si="4"/>
        <v>1196</v>
      </c>
      <c r="P17" s="43">
        <f t="shared" si="5"/>
        <v>-6.337792642140465</v>
      </c>
    </row>
    <row r="18" spans="1:16" ht="19.5" customHeight="1">
      <c r="A18" s="28" t="s">
        <v>102</v>
      </c>
      <c r="B18" s="61">
        <v>737.1</v>
      </c>
      <c r="C18" s="43">
        <v>911.7</v>
      </c>
      <c r="D18" s="43">
        <f t="shared" si="0"/>
        <v>-19.151036525172756</v>
      </c>
      <c r="E18" s="43">
        <v>83.4</v>
      </c>
      <c r="F18" s="43">
        <v>123.7</v>
      </c>
      <c r="G18" s="43">
        <f t="shared" si="1"/>
        <v>-32.578819725141464</v>
      </c>
      <c r="H18" s="43">
        <v>53.2</v>
      </c>
      <c r="I18" s="43">
        <v>38.3</v>
      </c>
      <c r="J18" s="43">
        <f t="shared" si="2"/>
        <v>38.90339425587469</v>
      </c>
      <c r="K18" s="43">
        <v>107.7</v>
      </c>
      <c r="L18" s="43">
        <v>131.7</v>
      </c>
      <c r="M18" s="43">
        <f t="shared" si="3"/>
        <v>-18.223234624145775</v>
      </c>
      <c r="N18" s="43">
        <f t="shared" si="4"/>
        <v>981.4000000000001</v>
      </c>
      <c r="O18" s="43">
        <f t="shared" si="4"/>
        <v>1205.4</v>
      </c>
      <c r="P18" s="43">
        <f t="shared" si="5"/>
        <v>-18.583042973286876</v>
      </c>
    </row>
    <row r="19" spans="1:16" ht="19.5" customHeight="1">
      <c r="A19" s="28" t="s">
        <v>105</v>
      </c>
      <c r="B19" s="61">
        <v>947.3</v>
      </c>
      <c r="C19" s="43">
        <v>902.7</v>
      </c>
      <c r="D19" s="43">
        <f t="shared" si="0"/>
        <v>4.940733355489078</v>
      </c>
      <c r="E19" s="43">
        <v>134.6</v>
      </c>
      <c r="F19" s="43">
        <v>125</v>
      </c>
      <c r="G19" s="43">
        <f t="shared" si="1"/>
        <v>7.679999999999995</v>
      </c>
      <c r="H19" s="43">
        <v>34.5</v>
      </c>
      <c r="I19" s="43">
        <v>39.2</v>
      </c>
      <c r="J19" s="43">
        <f t="shared" si="2"/>
        <v>-11.989795918367353</v>
      </c>
      <c r="K19" s="43">
        <v>161.6</v>
      </c>
      <c r="L19" s="43">
        <v>129.6</v>
      </c>
      <c r="M19" s="43">
        <f t="shared" si="3"/>
        <v>24.69135802469136</v>
      </c>
      <c r="N19" s="43">
        <f t="shared" si="4"/>
        <v>1278</v>
      </c>
      <c r="O19" s="43">
        <f t="shared" si="4"/>
        <v>1196.5</v>
      </c>
      <c r="P19" s="43">
        <f t="shared" si="5"/>
        <v>6.8115336397826995</v>
      </c>
    </row>
    <row r="20" spans="1:16" ht="19.5" customHeight="1">
      <c r="A20" s="28" t="s">
        <v>106</v>
      </c>
      <c r="B20" s="60">
        <v>779.6</v>
      </c>
      <c r="C20" s="60">
        <v>893.3</v>
      </c>
      <c r="D20" s="60">
        <f t="shared" si="0"/>
        <v>-12.728086868913014</v>
      </c>
      <c r="E20" s="60">
        <v>111.8</v>
      </c>
      <c r="F20" s="60">
        <v>125.7</v>
      </c>
      <c r="G20" s="60">
        <f t="shared" si="1"/>
        <v>-11.058074781225145</v>
      </c>
      <c r="H20" s="7">
        <v>69.8</v>
      </c>
      <c r="I20" s="7">
        <v>43.8</v>
      </c>
      <c r="J20" s="43">
        <v>59</v>
      </c>
      <c r="K20" s="7">
        <v>124.7</v>
      </c>
      <c r="L20" s="7">
        <v>134.5</v>
      </c>
      <c r="M20" s="43">
        <f t="shared" si="3"/>
        <v>-7.28624535315985</v>
      </c>
      <c r="N20" s="43">
        <f t="shared" si="4"/>
        <v>1085.9</v>
      </c>
      <c r="O20" s="43">
        <f t="shared" si="4"/>
        <v>1197.3</v>
      </c>
      <c r="P20" s="43">
        <f t="shared" si="5"/>
        <v>-9.30426793618975</v>
      </c>
    </row>
    <row r="21" spans="1:17" s="43" customFormat="1" ht="21" customHeight="1">
      <c r="A21" s="28" t="s">
        <v>131</v>
      </c>
      <c r="B21" s="10">
        <v>879.3</v>
      </c>
      <c r="C21" s="10">
        <v>892.5</v>
      </c>
      <c r="D21" s="60">
        <v>-1</v>
      </c>
      <c r="E21" s="10">
        <v>138.4</v>
      </c>
      <c r="F21" s="10">
        <v>125.8</v>
      </c>
      <c r="G21" s="60">
        <f t="shared" si="1"/>
        <v>10.015898251192375</v>
      </c>
      <c r="H21" s="10">
        <v>27.8</v>
      </c>
      <c r="I21" s="10">
        <v>43.9</v>
      </c>
      <c r="J21" s="60">
        <v>-37</v>
      </c>
      <c r="K21" s="10">
        <v>139.9</v>
      </c>
      <c r="L21" s="10">
        <v>134.6</v>
      </c>
      <c r="M21" s="43">
        <f t="shared" si="3"/>
        <v>3.937592867756324</v>
      </c>
      <c r="N21" s="43">
        <f t="shared" si="4"/>
        <v>1185.4</v>
      </c>
      <c r="O21" s="43">
        <f t="shared" si="4"/>
        <v>1196.8</v>
      </c>
      <c r="P21" s="60">
        <f>((N21-O21)/O21)*100</f>
        <v>-0.9525401069518604</v>
      </c>
      <c r="Q21"/>
    </row>
    <row r="22" spans="1:16" ht="17.25" customHeight="1">
      <c r="A22" s="28" t="s">
        <v>159</v>
      </c>
      <c r="B22" s="34">
        <v>886.6</v>
      </c>
      <c r="C22" s="34">
        <v>892.2</v>
      </c>
      <c r="D22" s="7">
        <f>B22/C22*100-100</f>
        <v>-0.6276619592019728</v>
      </c>
      <c r="E22" s="34">
        <v>99.3</v>
      </c>
      <c r="F22" s="34">
        <v>125.9</v>
      </c>
      <c r="G22" s="7">
        <f>E22/F22*100-100</f>
        <v>-21.127879269261328</v>
      </c>
      <c r="H22" s="34">
        <v>34.3</v>
      </c>
      <c r="I22" s="34">
        <v>43.8</v>
      </c>
      <c r="J22" s="7">
        <f>H22/I22*100-100</f>
        <v>-21.689497716894977</v>
      </c>
      <c r="K22" s="34">
        <v>112.8</v>
      </c>
      <c r="L22" s="34">
        <v>133.6</v>
      </c>
      <c r="M22" s="7">
        <f>K22/L22*100-100</f>
        <v>-15.568862275449106</v>
      </c>
      <c r="N22" s="7">
        <f t="shared" si="4"/>
        <v>1133</v>
      </c>
      <c r="O22" s="7">
        <f t="shared" si="4"/>
        <v>1195.5</v>
      </c>
      <c r="P22" s="7">
        <f>N22/O22*100-100</f>
        <v>-5.227938101212885</v>
      </c>
    </row>
    <row r="23" spans="1:16" ht="18.75" customHeight="1">
      <c r="A23" s="28" t="s">
        <v>176</v>
      </c>
      <c r="B23" s="10">
        <v>936.9</v>
      </c>
      <c r="C23" s="10">
        <v>892.2</v>
      </c>
      <c r="D23" s="7">
        <f>B23/C23*100-100</f>
        <v>5.010087424344306</v>
      </c>
      <c r="E23" s="10">
        <v>85.4</v>
      </c>
      <c r="F23" s="10">
        <v>125.9</v>
      </c>
      <c r="G23" s="60">
        <f>E23/F23*100-100</f>
        <v>-32.16838760921365</v>
      </c>
      <c r="H23" s="10">
        <v>42.6</v>
      </c>
      <c r="I23" s="60">
        <v>43.2</v>
      </c>
      <c r="J23" s="7">
        <f>H23/I23*100-100</f>
        <v>-1.3888888888889</v>
      </c>
      <c r="K23" s="10">
        <v>115.3</v>
      </c>
      <c r="L23" s="10">
        <v>133.5</v>
      </c>
      <c r="M23" s="7">
        <f>K23/L23*100-100</f>
        <v>-13.632958801498134</v>
      </c>
      <c r="N23" s="7">
        <f t="shared" si="4"/>
        <v>1180.2</v>
      </c>
      <c r="O23" s="7">
        <f t="shared" si="4"/>
        <v>1194.8000000000002</v>
      </c>
      <c r="P23" s="7">
        <f>N23/O23*100-100</f>
        <v>-1.2219618346166783</v>
      </c>
    </row>
    <row r="24" spans="1:16" ht="18.75" customHeight="1">
      <c r="A24" s="28" t="s">
        <v>184</v>
      </c>
      <c r="B24" s="10">
        <v>873.2</v>
      </c>
      <c r="C24" s="10">
        <v>892.2</v>
      </c>
      <c r="D24" s="7">
        <f>B24/C24*100-100</f>
        <v>-2.1295673615781254</v>
      </c>
      <c r="E24" s="10">
        <v>87.2</v>
      </c>
      <c r="F24" s="10">
        <v>125.9</v>
      </c>
      <c r="G24" s="7">
        <f>E24/F24*100-100</f>
        <v>-30.738681493248606</v>
      </c>
      <c r="H24" s="10">
        <v>23.6</v>
      </c>
      <c r="I24" s="60">
        <v>43.8</v>
      </c>
      <c r="J24" s="7">
        <f>H24/I24*100-100</f>
        <v>-46.11872146118721</v>
      </c>
      <c r="K24" s="60">
        <v>91</v>
      </c>
      <c r="L24" s="10">
        <v>134.5</v>
      </c>
      <c r="M24" s="7">
        <f>K24/L24*100-100</f>
        <v>-32.342007434944236</v>
      </c>
      <c r="N24" s="7">
        <f>K24+H24+E24+B24</f>
        <v>1075</v>
      </c>
      <c r="O24" s="7">
        <f>L24+I24+F24+C24</f>
        <v>1196.4</v>
      </c>
      <c r="P24" s="7">
        <f>N24/O24*100-100</f>
        <v>-10.147107990638588</v>
      </c>
    </row>
    <row r="25" spans="1:16" ht="18.75" customHeight="1" thickBot="1">
      <c r="A25" s="133">
        <v>2009.1</v>
      </c>
      <c r="B25" s="109">
        <v>689.8</v>
      </c>
      <c r="C25" s="110">
        <v>892.2</v>
      </c>
      <c r="D25" s="111">
        <f>B25/C25*100-100</f>
        <v>-22.685496525442744</v>
      </c>
      <c r="E25" s="51">
        <v>135.5</v>
      </c>
      <c r="F25" s="51">
        <v>125.9</v>
      </c>
      <c r="G25" s="51">
        <v>7.6</v>
      </c>
      <c r="H25" s="51">
        <v>24.6</v>
      </c>
      <c r="I25" s="51">
        <v>43.8</v>
      </c>
      <c r="J25" s="134" t="s">
        <v>237</v>
      </c>
      <c r="K25" s="51">
        <v>122.9</v>
      </c>
      <c r="L25" s="51">
        <v>133.7</v>
      </c>
      <c r="M25" s="134" t="s">
        <v>238</v>
      </c>
      <c r="N25" s="51">
        <v>972.8</v>
      </c>
      <c r="O25" s="51">
        <f>L25+I25+F25+C25</f>
        <v>1195.6</v>
      </c>
      <c r="P25" s="134" t="s">
        <v>239</v>
      </c>
    </row>
    <row r="26" spans="1:7" ht="12.75">
      <c r="A26" s="183" t="s">
        <v>255</v>
      </c>
      <c r="B26" s="50"/>
      <c r="C26" s="50"/>
      <c r="D26" s="50"/>
      <c r="E26" s="50"/>
      <c r="F26" s="50"/>
      <c r="G26" s="50"/>
    </row>
  </sheetData>
  <sheetProtection/>
  <mergeCells count="10">
    <mergeCell ref="N4:P4"/>
    <mergeCell ref="B5:D5"/>
    <mergeCell ref="E5:G5"/>
    <mergeCell ref="H5:J5"/>
    <mergeCell ref="K5:M5"/>
    <mergeCell ref="N5:P5"/>
    <mergeCell ref="B4:D4"/>
    <mergeCell ref="E4:G4"/>
    <mergeCell ref="H4:J4"/>
    <mergeCell ref="K4:M4"/>
  </mergeCells>
  <printOptions/>
  <pageMargins left="0.87" right="0.75" top="1" bottom="1" header="0.5" footer="0.5"/>
  <pageSetup horizontalDpi="120" verticalDpi="12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9.8515625" style="0" customWidth="1"/>
    <col min="2" max="2" width="8.57421875" style="0" customWidth="1"/>
    <col min="3" max="3" width="8.140625" style="0" customWidth="1"/>
    <col min="4" max="4" width="10.7109375" style="0" customWidth="1"/>
    <col min="7" max="7" width="10.8515625" style="0" customWidth="1"/>
    <col min="10" max="10" width="11.00390625" style="0" customWidth="1"/>
    <col min="11" max="11" width="10.7109375" style="0" customWidth="1"/>
    <col min="12" max="12" width="11.7109375" style="0" customWidth="1"/>
    <col min="13" max="13" width="11.140625" style="0" customWidth="1"/>
    <col min="15" max="15" width="8.28125" style="0" customWidth="1"/>
    <col min="16" max="16" width="10.7109375" style="0" customWidth="1"/>
  </cols>
  <sheetData>
    <row r="1" spans="2:13" ht="15">
      <c r="B1" s="112"/>
      <c r="C1" s="164" t="s">
        <v>246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167"/>
      <c r="B2" s="45"/>
      <c r="C2" s="45"/>
      <c r="D2" s="45"/>
      <c r="E2" s="45"/>
      <c r="F2" s="45"/>
      <c r="G2" s="45"/>
      <c r="H2" s="45"/>
      <c r="I2" s="45"/>
      <c r="J2" s="45"/>
      <c r="K2" s="45"/>
      <c r="L2" s="45" t="s">
        <v>111</v>
      </c>
      <c r="M2" s="45"/>
    </row>
    <row r="3" spans="1:13" ht="12.75">
      <c r="A3" s="168" t="s">
        <v>13</v>
      </c>
      <c r="B3" s="187" t="s">
        <v>185</v>
      </c>
      <c r="C3" s="187"/>
      <c r="D3" s="187"/>
      <c r="E3" s="187" t="s">
        <v>186</v>
      </c>
      <c r="F3" s="187"/>
      <c r="G3" s="187"/>
      <c r="H3" s="187" t="s">
        <v>187</v>
      </c>
      <c r="I3" s="187"/>
      <c r="J3" s="187"/>
      <c r="K3" s="187" t="s">
        <v>188</v>
      </c>
      <c r="L3" s="187"/>
      <c r="M3" s="187"/>
    </row>
    <row r="4" spans="1:13" ht="12.75">
      <c r="A4" s="79"/>
      <c r="B4" s="142" t="s">
        <v>108</v>
      </c>
      <c r="C4" s="142" t="s">
        <v>44</v>
      </c>
      <c r="D4" s="142" t="s">
        <v>109</v>
      </c>
      <c r="E4" s="142" t="s">
        <v>108</v>
      </c>
      <c r="F4" s="142" t="s">
        <v>44</v>
      </c>
      <c r="G4" s="142" t="s">
        <v>109</v>
      </c>
      <c r="H4" s="142" t="s">
        <v>108</v>
      </c>
      <c r="I4" s="142" t="s">
        <v>44</v>
      </c>
      <c r="J4" s="142" t="s">
        <v>109</v>
      </c>
      <c r="K4" s="142" t="s">
        <v>108</v>
      </c>
      <c r="L4" s="142" t="s">
        <v>44</v>
      </c>
      <c r="M4" s="142" t="s">
        <v>109</v>
      </c>
    </row>
    <row r="5" spans="1:13" ht="12.75">
      <c r="A5" s="169">
        <v>1</v>
      </c>
      <c r="B5" s="168">
        <v>2</v>
      </c>
      <c r="C5" s="168">
        <v>3</v>
      </c>
      <c r="D5" s="168">
        <v>4</v>
      </c>
      <c r="E5" s="168">
        <v>5</v>
      </c>
      <c r="F5" s="168">
        <v>6</v>
      </c>
      <c r="G5" s="168">
        <v>7</v>
      </c>
      <c r="H5" s="168">
        <v>8</v>
      </c>
      <c r="I5" s="168">
        <v>9</v>
      </c>
      <c r="J5" s="168">
        <v>10</v>
      </c>
      <c r="K5" s="168">
        <v>11</v>
      </c>
      <c r="L5" s="168">
        <v>12</v>
      </c>
      <c r="M5" s="168">
        <v>13</v>
      </c>
    </row>
    <row r="6" spans="1:13" ht="12.75">
      <c r="A6" s="130">
        <v>2005</v>
      </c>
      <c r="B6" s="155">
        <v>552.1</v>
      </c>
      <c r="C6" s="155">
        <v>611.6</v>
      </c>
      <c r="D6" s="170">
        <f>((B6-C6)/C6)*100</f>
        <v>-9.72858077174624</v>
      </c>
      <c r="E6" s="171">
        <v>1094.9</v>
      </c>
      <c r="F6" s="171">
        <v>993.2</v>
      </c>
      <c r="G6" s="170">
        <f>((E6-F6)/F6)*100</f>
        <v>10.239629480467181</v>
      </c>
      <c r="H6" s="171">
        <v>808.9</v>
      </c>
      <c r="I6" s="171">
        <v>722.6</v>
      </c>
      <c r="J6" s="170">
        <f>H6/I6*100-100</f>
        <v>11.942983670080267</v>
      </c>
      <c r="K6" s="171">
        <v>1140.9</v>
      </c>
      <c r="L6" s="171">
        <v>1430.7</v>
      </c>
      <c r="M6" s="170">
        <f>((K6-L6)/L6)*100</f>
        <v>-20.25581882994338</v>
      </c>
    </row>
    <row r="7" spans="1:13" ht="12.75">
      <c r="A7" s="28">
        <v>2006</v>
      </c>
      <c r="B7" s="45">
        <v>573.7</v>
      </c>
      <c r="C7" s="45">
        <v>611.6</v>
      </c>
      <c r="D7" s="165">
        <f>((B7-C7)/C7)*100</f>
        <v>-6.1968606932635675</v>
      </c>
      <c r="E7" s="166">
        <v>1152.2</v>
      </c>
      <c r="F7" s="166">
        <v>993.9</v>
      </c>
      <c r="G7" s="165">
        <f>((E7-F7)/F7)*100</f>
        <v>15.927155649461724</v>
      </c>
      <c r="H7" s="166">
        <v>684.6</v>
      </c>
      <c r="I7" s="166">
        <v>722.6</v>
      </c>
      <c r="J7" s="165">
        <f>H7/I7*100-100</f>
        <v>-5.258787711043453</v>
      </c>
      <c r="K7" s="166">
        <v>1177.6</v>
      </c>
      <c r="L7" s="166">
        <v>1427.3</v>
      </c>
      <c r="M7" s="165">
        <f>((K7-L7)/L7)*100</f>
        <v>-17.494570167449034</v>
      </c>
    </row>
    <row r="8" spans="1:13" ht="19.5" customHeight="1">
      <c r="A8" s="28">
        <v>2007</v>
      </c>
      <c r="B8" s="166">
        <v>520.8</v>
      </c>
      <c r="C8" s="166">
        <v>611.6</v>
      </c>
      <c r="D8" s="165">
        <f>B8/C8*100-100</f>
        <v>-14.846304774362338</v>
      </c>
      <c r="E8" s="166">
        <v>1073.8</v>
      </c>
      <c r="F8" s="166">
        <v>993.9</v>
      </c>
      <c r="G8" s="165">
        <f>E8/F8*100-100</f>
        <v>8.039038132608908</v>
      </c>
      <c r="H8" s="166">
        <v>907.3</v>
      </c>
      <c r="I8" s="166">
        <v>722.6</v>
      </c>
      <c r="J8" s="165">
        <f>H8/I8*100-100</f>
        <v>25.560476058676997</v>
      </c>
      <c r="K8" s="166">
        <v>1485.9</v>
      </c>
      <c r="L8" s="166">
        <v>1427.3</v>
      </c>
      <c r="M8" s="165">
        <f>K8/L8*100-100</f>
        <v>4.10565403208858</v>
      </c>
    </row>
    <row r="9" spans="1:13" ht="19.5" customHeight="1">
      <c r="A9" s="28">
        <v>2008</v>
      </c>
      <c r="B9" s="45">
        <v>651.7</v>
      </c>
      <c r="C9" s="45">
        <v>611.6</v>
      </c>
      <c r="D9" s="165">
        <f>B9/C9*100-100</f>
        <v>6.5565729234793935</v>
      </c>
      <c r="E9" s="45">
        <v>956.9</v>
      </c>
      <c r="F9" s="163">
        <v>993.9</v>
      </c>
      <c r="G9" s="165">
        <f>E9/F9*100-100</f>
        <v>-3.722708521984103</v>
      </c>
      <c r="H9" s="163">
        <v>692.5</v>
      </c>
      <c r="I9" s="136">
        <v>722.6</v>
      </c>
      <c r="J9" s="165">
        <f>H9/I9*100-100</f>
        <v>-4.1655134237475835</v>
      </c>
      <c r="K9" s="136">
        <v>1346</v>
      </c>
      <c r="L9" s="45">
        <v>1427.3</v>
      </c>
      <c r="M9" s="165">
        <f>K9/L9*100-100</f>
        <v>-5.696069501856655</v>
      </c>
    </row>
    <row r="10" spans="1:13" ht="19.5" customHeight="1">
      <c r="A10" s="23" t="s">
        <v>254</v>
      </c>
      <c r="B10" s="141">
        <v>392.1</v>
      </c>
      <c r="C10" s="141">
        <v>611.6</v>
      </c>
      <c r="D10" s="172">
        <f>B10/C10*100-100</f>
        <v>-35.889470241988235</v>
      </c>
      <c r="E10" s="144">
        <v>794.8</v>
      </c>
      <c r="F10" s="173">
        <v>993.9</v>
      </c>
      <c r="G10" s="172">
        <f>E10/F10*100-100</f>
        <v>-20.032196398027963</v>
      </c>
      <c r="H10" s="174">
        <v>693</v>
      </c>
      <c r="I10" s="144">
        <v>722.6</v>
      </c>
      <c r="J10" s="172">
        <f>H10/I10*100-100</f>
        <v>-4.09631884860228</v>
      </c>
      <c r="K10" s="144">
        <v>1037.7</v>
      </c>
      <c r="L10" s="141">
        <v>1427.3</v>
      </c>
      <c r="M10" s="172">
        <f>K10/L10*100-100</f>
        <v>-27.296293701394234</v>
      </c>
    </row>
    <row r="11" spans="1:13" ht="19.5" customHeight="1">
      <c r="A11" s="183" t="s">
        <v>255</v>
      </c>
      <c r="B11" s="50"/>
      <c r="C11" s="50"/>
      <c r="D11" s="50"/>
      <c r="E11" s="50"/>
      <c r="F11" s="50"/>
      <c r="G11" s="50"/>
      <c r="H11" s="45"/>
      <c r="I11" s="45"/>
      <c r="J11" s="165"/>
      <c r="K11" s="45"/>
      <c r="L11" s="45"/>
      <c r="M11" s="165"/>
    </row>
    <row r="12" spans="1:13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ht="19.5" customHeight="1"/>
    <row r="14" ht="19.5" customHeight="1"/>
    <row r="15" ht="19.5" customHeight="1"/>
  </sheetData>
  <sheetProtection/>
  <mergeCells count="4">
    <mergeCell ref="B3:D3"/>
    <mergeCell ref="E3:G3"/>
    <mergeCell ref="H3:J3"/>
    <mergeCell ref="K3:M3"/>
  </mergeCells>
  <printOptions/>
  <pageMargins left="0.75" right="0.75" top="1" bottom="1" header="0.5" footer="0.5"/>
  <pageSetup horizontalDpi="120" verticalDpi="12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5"/>
  <sheetViews>
    <sheetView view="pageBreakPreview" zoomScaleSheetLayoutView="100" zoomScalePageLayoutView="0" workbookViewId="0" topLeftCell="B34">
      <selection activeCell="H58" sqref="H58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9.7109375" style="0" customWidth="1"/>
    <col min="4" max="4" width="10.8515625" style="0" customWidth="1"/>
    <col min="5" max="5" width="10.57421875" style="0" customWidth="1"/>
    <col min="6" max="6" width="8.421875" style="0" customWidth="1"/>
    <col min="7" max="7" width="11.28125" style="0" customWidth="1"/>
    <col min="8" max="9" width="10.28125" style="0" customWidth="1"/>
    <col min="10" max="11" width="10.140625" style="0" customWidth="1"/>
    <col min="12" max="12" width="10.57421875" style="0" customWidth="1"/>
    <col min="13" max="13" width="13.140625" style="0" customWidth="1"/>
    <col min="14" max="14" width="13.28125" style="0" customWidth="1"/>
    <col min="15" max="15" width="10.7109375" style="0" customWidth="1"/>
    <col min="16" max="16" width="12.57421875" style="0" customWidth="1"/>
    <col min="17" max="17" width="15.00390625" style="0" customWidth="1"/>
  </cols>
  <sheetData>
    <row r="2" spans="1:18" ht="15.75">
      <c r="A2" s="112"/>
      <c r="B2" s="112"/>
      <c r="F2" s="112"/>
      <c r="G2" s="20" t="s">
        <v>245</v>
      </c>
      <c r="H2" s="8"/>
      <c r="I2" s="8"/>
      <c r="J2" s="112"/>
      <c r="K2" s="112"/>
      <c r="L2" s="112"/>
      <c r="M2" s="112"/>
      <c r="N2" s="112"/>
      <c r="O2" s="112"/>
      <c r="P2" s="112"/>
      <c r="Q2" s="112"/>
      <c r="R2" s="10"/>
    </row>
    <row r="3" spans="1:18" ht="15.75">
      <c r="A3" s="112"/>
      <c r="B3" s="112"/>
      <c r="F3" s="112"/>
      <c r="G3" s="20"/>
      <c r="H3" s="8"/>
      <c r="I3" s="8"/>
      <c r="J3" s="112"/>
      <c r="K3" s="112"/>
      <c r="L3" s="112"/>
      <c r="M3" s="112"/>
      <c r="N3" s="112"/>
      <c r="O3" s="112"/>
      <c r="P3" s="112"/>
      <c r="Q3" s="112"/>
      <c r="R3" s="10"/>
    </row>
    <row r="4" spans="1:20" ht="12.75">
      <c r="A4" s="145" t="s">
        <v>189</v>
      </c>
      <c r="B4" s="146" t="s">
        <v>190</v>
      </c>
      <c r="C4" s="146" t="s">
        <v>240</v>
      </c>
      <c r="D4" s="145"/>
      <c r="E4" s="145"/>
      <c r="F4" s="146" t="s">
        <v>241</v>
      </c>
      <c r="G4" s="145"/>
      <c r="H4" s="145"/>
      <c r="I4" s="146" t="s">
        <v>242</v>
      </c>
      <c r="J4" s="145"/>
      <c r="K4" s="145"/>
      <c r="L4" s="146" t="s">
        <v>243</v>
      </c>
      <c r="M4" s="145"/>
      <c r="N4" s="145"/>
      <c r="O4" s="146" t="s">
        <v>191</v>
      </c>
      <c r="P4" s="145"/>
      <c r="Q4" s="147"/>
      <c r="R4" s="45"/>
      <c r="S4" s="112"/>
      <c r="T4" s="112"/>
    </row>
    <row r="5" spans="1:20" s="1" customFormat="1" ht="12.75">
      <c r="A5" s="148"/>
      <c r="B5" s="149" t="s">
        <v>192</v>
      </c>
      <c r="C5" s="150" t="s">
        <v>193</v>
      </c>
      <c r="D5" s="150" t="s">
        <v>194</v>
      </c>
      <c r="E5" s="150" t="s">
        <v>195</v>
      </c>
      <c r="F5" s="148" t="s">
        <v>193</v>
      </c>
      <c r="G5" s="148" t="s">
        <v>194</v>
      </c>
      <c r="H5" s="148" t="s">
        <v>195</v>
      </c>
      <c r="I5" s="148" t="s">
        <v>193</v>
      </c>
      <c r="J5" s="148" t="s">
        <v>194</v>
      </c>
      <c r="K5" s="150" t="s">
        <v>195</v>
      </c>
      <c r="L5" s="150" t="s">
        <v>193</v>
      </c>
      <c r="M5" s="150" t="s">
        <v>194</v>
      </c>
      <c r="N5" s="150" t="s">
        <v>195</v>
      </c>
      <c r="O5" s="148" t="s">
        <v>193</v>
      </c>
      <c r="P5" s="148" t="s">
        <v>194</v>
      </c>
      <c r="Q5" s="150" t="s">
        <v>195</v>
      </c>
      <c r="R5" s="45"/>
      <c r="S5" s="141"/>
      <c r="T5" s="141"/>
    </row>
    <row r="6" spans="1:20" s="1" customFormat="1" ht="12.75">
      <c r="A6" s="148"/>
      <c r="B6" s="148"/>
      <c r="C6" s="150" t="s">
        <v>196</v>
      </c>
      <c r="D6" s="150" t="s">
        <v>196</v>
      </c>
      <c r="E6" s="150" t="s">
        <v>197</v>
      </c>
      <c r="F6" s="148" t="s">
        <v>196</v>
      </c>
      <c r="G6" s="148" t="s">
        <v>196</v>
      </c>
      <c r="H6" s="150" t="s">
        <v>197</v>
      </c>
      <c r="I6" s="148" t="s">
        <v>196</v>
      </c>
      <c r="J6" s="148" t="s">
        <v>196</v>
      </c>
      <c r="K6" s="150" t="s">
        <v>197</v>
      </c>
      <c r="L6" s="150" t="s">
        <v>196</v>
      </c>
      <c r="M6" s="150" t="s">
        <v>196</v>
      </c>
      <c r="N6" s="150" t="s">
        <v>197</v>
      </c>
      <c r="O6" s="148" t="s">
        <v>196</v>
      </c>
      <c r="P6" s="148" t="s">
        <v>196</v>
      </c>
      <c r="Q6" s="151" t="s">
        <v>197</v>
      </c>
      <c r="R6" s="45"/>
      <c r="S6" s="141"/>
      <c r="T6" s="141"/>
    </row>
    <row r="7" spans="1:20" s="15" customFormat="1" ht="12.75">
      <c r="A7" s="145">
        <v>1</v>
      </c>
      <c r="B7" s="145">
        <v>2</v>
      </c>
      <c r="C7" s="152">
        <v>3</v>
      </c>
      <c r="D7" s="152">
        <v>4</v>
      </c>
      <c r="E7" s="152">
        <v>5</v>
      </c>
      <c r="F7" s="145">
        <v>6</v>
      </c>
      <c r="G7" s="145">
        <v>7</v>
      </c>
      <c r="H7" s="152">
        <v>8</v>
      </c>
      <c r="I7" s="145">
        <v>9</v>
      </c>
      <c r="J7" s="145">
        <v>10</v>
      </c>
      <c r="K7" s="152">
        <v>11</v>
      </c>
      <c r="L7" s="152">
        <v>12</v>
      </c>
      <c r="M7" s="152">
        <v>13</v>
      </c>
      <c r="N7" s="152">
        <v>14</v>
      </c>
      <c r="O7" s="145">
        <v>15</v>
      </c>
      <c r="P7" s="145">
        <v>16</v>
      </c>
      <c r="Q7" s="153">
        <v>17</v>
      </c>
      <c r="R7" s="45"/>
      <c r="S7" s="143"/>
      <c r="T7" s="143"/>
    </row>
    <row r="8" spans="1:20" ht="12.75">
      <c r="A8" s="154">
        <v>1</v>
      </c>
      <c r="B8" s="135" t="s">
        <v>198</v>
      </c>
      <c r="C8" s="155">
        <v>8.51</v>
      </c>
      <c r="D8" s="155">
        <v>2.14</v>
      </c>
      <c r="E8" s="156">
        <f>(D8/C8)*100-100</f>
        <v>-74.85311398354877</v>
      </c>
      <c r="F8" s="155">
        <v>46.1</v>
      </c>
      <c r="G8" s="155">
        <v>49.33</v>
      </c>
      <c r="H8" s="157">
        <f>(G8/F8)*100-100</f>
        <v>7.006507592190886</v>
      </c>
      <c r="I8" s="158">
        <v>175.52</v>
      </c>
      <c r="J8" s="158">
        <v>167.18</v>
      </c>
      <c r="K8" s="157">
        <f>(J8/I8)*100-100</f>
        <v>-4.751595259799458</v>
      </c>
      <c r="L8" s="158">
        <v>70.04</v>
      </c>
      <c r="M8" s="158">
        <v>42.81</v>
      </c>
      <c r="N8" s="156">
        <f>(M8/L8)*100-100</f>
        <v>-38.87778412335808</v>
      </c>
      <c r="O8" s="155">
        <f>C8+F8+I8+L8</f>
        <v>300.17</v>
      </c>
      <c r="P8" s="155">
        <f>D8+G8+J8+M8</f>
        <v>261.46000000000004</v>
      </c>
      <c r="Q8" s="159">
        <f>(P8/O8)*100-100</f>
        <v>-12.896025585501548</v>
      </c>
      <c r="R8" s="45"/>
      <c r="S8" s="112"/>
      <c r="T8" s="112"/>
    </row>
    <row r="9" spans="1:20" ht="12.75">
      <c r="A9" s="160">
        <v>2</v>
      </c>
      <c r="B9" s="45" t="s">
        <v>36</v>
      </c>
      <c r="C9" s="136">
        <v>13.78</v>
      </c>
      <c r="D9" s="136">
        <v>7.93</v>
      </c>
      <c r="E9" s="115">
        <f>(D9/C9)*100-100</f>
        <v>-42.45283018867924</v>
      </c>
      <c r="F9" s="136">
        <v>71.95</v>
      </c>
      <c r="G9" s="136">
        <v>36.19</v>
      </c>
      <c r="H9" s="115">
        <f>(G9/F9)*100-100</f>
        <v>-49.70118137595553</v>
      </c>
      <c r="I9" s="161">
        <v>183.49</v>
      </c>
      <c r="J9" s="161">
        <v>132.39</v>
      </c>
      <c r="K9" s="115">
        <f>(J9/I9)*100-100</f>
        <v>-27.848929096953526</v>
      </c>
      <c r="L9" s="161">
        <v>24.37</v>
      </c>
      <c r="M9" s="161">
        <v>14.01</v>
      </c>
      <c r="N9" s="115">
        <f>(M9/L9)*100-100</f>
        <v>-42.5112843660238</v>
      </c>
      <c r="O9" s="136">
        <f aca="true" t="shared" si="0" ref="O9:P51">C9+F9+I9+L9</f>
        <v>293.59000000000003</v>
      </c>
      <c r="P9" s="136">
        <f t="shared" si="0"/>
        <v>190.51999999999998</v>
      </c>
      <c r="Q9" s="115">
        <f aca="true" t="shared" si="1" ref="Q9:Q51">(P9/O9)*100-100</f>
        <v>-35.106781566129655</v>
      </c>
      <c r="R9" s="45"/>
      <c r="S9" s="112"/>
      <c r="T9" s="112"/>
    </row>
    <row r="10" spans="1:20" ht="19.5" customHeight="1">
      <c r="A10" s="160">
        <v>3</v>
      </c>
      <c r="B10" s="45" t="s">
        <v>199</v>
      </c>
      <c r="C10" s="136">
        <v>4.5</v>
      </c>
      <c r="D10" s="136">
        <v>1.5</v>
      </c>
      <c r="E10" s="115">
        <f>(D10/C10)*100-100</f>
        <v>-66.66666666666667</v>
      </c>
      <c r="F10" s="136">
        <v>68.15</v>
      </c>
      <c r="G10" s="136">
        <v>37.98</v>
      </c>
      <c r="H10" s="115">
        <f>(G10/F10)*100-100</f>
        <v>-44.26999266324285</v>
      </c>
      <c r="I10" s="161">
        <v>188.53</v>
      </c>
      <c r="J10" s="161">
        <v>132.09</v>
      </c>
      <c r="K10" s="115">
        <f>(J10/I10)*100-100</f>
        <v>-29.936880072137058</v>
      </c>
      <c r="L10" s="161">
        <v>19.05</v>
      </c>
      <c r="M10" s="161">
        <v>14.86</v>
      </c>
      <c r="N10" s="115">
        <f>(M10/L10)*100-100</f>
        <v>-21.99475065616798</v>
      </c>
      <c r="O10" s="136">
        <f t="shared" si="0"/>
        <v>280.23</v>
      </c>
      <c r="P10" s="136">
        <f t="shared" si="0"/>
        <v>186.43</v>
      </c>
      <c r="Q10" s="115">
        <f t="shared" si="1"/>
        <v>-33.47250472825894</v>
      </c>
      <c r="R10" s="112"/>
      <c r="T10" s="112"/>
    </row>
    <row r="11" spans="1:20" ht="19.5" customHeight="1">
      <c r="A11" s="160">
        <v>4</v>
      </c>
      <c r="B11" s="45" t="s">
        <v>200</v>
      </c>
      <c r="C11" s="136">
        <v>4.1</v>
      </c>
      <c r="D11" s="136">
        <v>0.57</v>
      </c>
      <c r="E11" s="115">
        <f>(D11/C11)*100-100</f>
        <v>-86.09756097560975</v>
      </c>
      <c r="F11" s="136">
        <v>44.33</v>
      </c>
      <c r="G11" s="136">
        <v>27.45</v>
      </c>
      <c r="H11" s="115">
        <f>(G11/F11)*100-100</f>
        <v>-38.07805098127679</v>
      </c>
      <c r="I11" s="161">
        <v>124.09</v>
      </c>
      <c r="J11" s="161">
        <v>82.25</v>
      </c>
      <c r="K11" s="115">
        <f>(J11/I11)*100-100</f>
        <v>-33.71746313159804</v>
      </c>
      <c r="L11" s="161">
        <v>19.53</v>
      </c>
      <c r="M11" s="161">
        <v>14.79</v>
      </c>
      <c r="N11" s="115">
        <f>(M11/L11)*100-100</f>
        <v>-24.270353302611383</v>
      </c>
      <c r="O11" s="136">
        <f t="shared" si="0"/>
        <v>192.05</v>
      </c>
      <c r="P11" s="136">
        <f t="shared" si="0"/>
        <v>125.06</v>
      </c>
      <c r="Q11" s="115">
        <f t="shared" si="1"/>
        <v>-34.881541265295496</v>
      </c>
      <c r="R11" s="45"/>
      <c r="S11" s="112"/>
      <c r="T11" s="112"/>
    </row>
    <row r="12" spans="1:20" ht="19.5" customHeight="1">
      <c r="A12" s="160"/>
      <c r="B12" s="45"/>
      <c r="C12" s="136"/>
      <c r="D12" s="136"/>
      <c r="E12" s="162"/>
      <c r="F12" s="136"/>
      <c r="G12" s="136"/>
      <c r="H12" s="162"/>
      <c r="I12" s="161"/>
      <c r="J12" s="161"/>
      <c r="K12" s="162"/>
      <c r="L12" s="161"/>
      <c r="M12" s="161"/>
      <c r="N12" s="115"/>
      <c r="O12" s="136"/>
      <c r="P12" s="136"/>
      <c r="Q12" s="115"/>
      <c r="R12" s="45"/>
      <c r="S12" s="112"/>
      <c r="T12" s="112"/>
    </row>
    <row r="13" spans="1:20" ht="19.5" customHeight="1">
      <c r="A13" s="160">
        <v>5</v>
      </c>
      <c r="B13" s="45" t="s">
        <v>244</v>
      </c>
      <c r="C13" s="136">
        <v>4.89</v>
      </c>
      <c r="D13" s="136">
        <v>0.39</v>
      </c>
      <c r="E13" s="115">
        <f>(D13/C13)*100-100</f>
        <v>-92.02453987730061</v>
      </c>
      <c r="F13" s="136">
        <v>42.97</v>
      </c>
      <c r="G13" s="136">
        <v>47.39</v>
      </c>
      <c r="H13" s="162">
        <f>(G13/F13)*100-100</f>
        <v>10.286246218291836</v>
      </c>
      <c r="I13" s="161">
        <v>195.54</v>
      </c>
      <c r="J13" s="161">
        <v>152.95</v>
      </c>
      <c r="K13" s="115">
        <f>(J13/I13)*100-100</f>
        <v>-21.780709829190954</v>
      </c>
      <c r="L13" s="161">
        <v>18.31</v>
      </c>
      <c r="M13" s="161">
        <v>26.46</v>
      </c>
      <c r="N13" s="115">
        <f>(M13/L13)*100-100</f>
        <v>44.51119606772258</v>
      </c>
      <c r="O13" s="136">
        <f t="shared" si="0"/>
        <v>261.71</v>
      </c>
      <c r="P13" s="136">
        <f t="shared" si="0"/>
        <v>227.19</v>
      </c>
      <c r="Q13" s="115">
        <f t="shared" si="1"/>
        <v>-13.190172328149472</v>
      </c>
      <c r="R13" s="45"/>
      <c r="S13" s="112"/>
      <c r="T13" s="112"/>
    </row>
    <row r="14" spans="1:20" ht="19.5" customHeight="1">
      <c r="A14" s="160">
        <v>6</v>
      </c>
      <c r="B14" s="45" t="s">
        <v>201</v>
      </c>
      <c r="C14" s="136">
        <v>3.23</v>
      </c>
      <c r="D14" s="136">
        <v>0.34</v>
      </c>
      <c r="E14" s="115">
        <f>(D14/C14)*100-100</f>
        <v>-89.47368421052632</v>
      </c>
      <c r="F14" s="136">
        <v>16.67</v>
      </c>
      <c r="G14" s="136">
        <v>25.18</v>
      </c>
      <c r="H14" s="162">
        <f>(G14/F14)*100-100</f>
        <v>51.0497900419916</v>
      </c>
      <c r="I14" s="161">
        <v>113.63</v>
      </c>
      <c r="J14" s="161">
        <v>97.37</v>
      </c>
      <c r="K14" s="162">
        <f>(J14/I14)*100-100</f>
        <v>-14.309601337674906</v>
      </c>
      <c r="L14" s="161">
        <v>15.93</v>
      </c>
      <c r="M14" s="161">
        <v>9.57</v>
      </c>
      <c r="N14" s="115">
        <f>(M14/L14)*100-100</f>
        <v>-39.924670433145</v>
      </c>
      <c r="O14" s="136">
        <f t="shared" si="0"/>
        <v>149.46</v>
      </c>
      <c r="P14" s="136">
        <f t="shared" si="0"/>
        <v>132.46</v>
      </c>
      <c r="Q14" s="115">
        <f t="shared" si="1"/>
        <v>-11.374280744011784</v>
      </c>
      <c r="R14" s="45"/>
      <c r="S14" s="112"/>
      <c r="T14" s="112"/>
    </row>
    <row r="15" spans="1:20" ht="19.5" customHeight="1">
      <c r="A15" s="160">
        <v>7</v>
      </c>
      <c r="B15" s="45" t="s">
        <v>40</v>
      </c>
      <c r="C15" s="136">
        <v>3.19</v>
      </c>
      <c r="D15" s="136">
        <v>0</v>
      </c>
      <c r="E15" s="115">
        <f>(D15/C15)*100-100</f>
        <v>-100</v>
      </c>
      <c r="F15" s="136">
        <v>12.06</v>
      </c>
      <c r="G15" s="136">
        <v>8.22</v>
      </c>
      <c r="H15" s="162">
        <f>(G15/F15)*100-100</f>
        <v>-31.840796019900495</v>
      </c>
      <c r="I15" s="161">
        <v>116.49</v>
      </c>
      <c r="J15" s="161">
        <v>116.73</v>
      </c>
      <c r="K15" s="162">
        <f>(J15/I15)*100-100</f>
        <v>0.20602626834921978</v>
      </c>
      <c r="L15" s="161">
        <v>15.52</v>
      </c>
      <c r="M15" s="161">
        <v>14.74</v>
      </c>
      <c r="N15" s="162">
        <f>(M15/L15)*100-100</f>
        <v>-5.025773195876283</v>
      </c>
      <c r="O15" s="136">
        <f t="shared" si="0"/>
        <v>147.26000000000002</v>
      </c>
      <c r="P15" s="136">
        <f t="shared" si="0"/>
        <v>139.69</v>
      </c>
      <c r="Q15" s="115">
        <f t="shared" si="1"/>
        <v>-5.140567703381791</v>
      </c>
      <c r="R15" s="45"/>
      <c r="S15" s="112"/>
      <c r="T15" s="112"/>
    </row>
    <row r="16" spans="1:20" ht="19.5" customHeight="1">
      <c r="A16" s="160">
        <v>8</v>
      </c>
      <c r="B16" s="45" t="s">
        <v>60</v>
      </c>
      <c r="C16" s="136">
        <v>3.85</v>
      </c>
      <c r="D16" s="136">
        <v>0.92</v>
      </c>
      <c r="E16" s="115">
        <f>(D16/C16)*100-100</f>
        <v>-76.1038961038961</v>
      </c>
      <c r="F16" s="136">
        <v>8.87</v>
      </c>
      <c r="G16" s="136">
        <v>5.78</v>
      </c>
      <c r="H16" s="115">
        <f>(G16/F16)*100-100</f>
        <v>-34.83652762119503</v>
      </c>
      <c r="I16" s="161">
        <v>109.25</v>
      </c>
      <c r="J16" s="161">
        <v>79.96</v>
      </c>
      <c r="K16" s="115">
        <f>(J16/I16)*100-100</f>
        <v>-26.810068649885594</v>
      </c>
      <c r="L16" s="161">
        <v>10.04</v>
      </c>
      <c r="M16" s="161">
        <v>12.75</v>
      </c>
      <c r="N16" s="162">
        <f>(M16/L16)*100-100</f>
        <v>26.992031872509983</v>
      </c>
      <c r="O16" s="136">
        <f t="shared" si="0"/>
        <v>132.01</v>
      </c>
      <c r="P16" s="136">
        <f t="shared" si="0"/>
        <v>99.41</v>
      </c>
      <c r="Q16" s="115">
        <f t="shared" si="1"/>
        <v>-24.695098856147254</v>
      </c>
      <c r="R16" s="45"/>
      <c r="S16" s="112"/>
      <c r="T16" s="112"/>
    </row>
    <row r="17" spans="1:20" ht="19.5" customHeight="1">
      <c r="A17" s="160">
        <v>9</v>
      </c>
      <c r="B17" s="45" t="s">
        <v>179</v>
      </c>
      <c r="C17" s="136">
        <v>2.83</v>
      </c>
      <c r="D17" s="136">
        <v>0.27</v>
      </c>
      <c r="E17" s="115">
        <f>(D17/C17)*100-100</f>
        <v>-90.45936395759718</v>
      </c>
      <c r="F17" s="136">
        <v>8.47</v>
      </c>
      <c r="G17" s="136">
        <v>13.96</v>
      </c>
      <c r="H17" s="162">
        <f>(G17/F17)*100-100</f>
        <v>64.81700118063753</v>
      </c>
      <c r="I17" s="161">
        <v>103.92</v>
      </c>
      <c r="J17" s="161">
        <v>73.63</v>
      </c>
      <c r="K17" s="115">
        <f>(J17/I17)*100-100</f>
        <v>-29.14742109314858</v>
      </c>
      <c r="L17" s="161">
        <v>7.86</v>
      </c>
      <c r="M17" s="161">
        <v>7.69</v>
      </c>
      <c r="N17" s="162">
        <f>(M17/L17)*100-100</f>
        <v>-2.162849872773535</v>
      </c>
      <c r="O17" s="136">
        <f t="shared" si="0"/>
        <v>123.08</v>
      </c>
      <c r="P17" s="136">
        <f t="shared" si="0"/>
        <v>95.55</v>
      </c>
      <c r="Q17" s="115">
        <f t="shared" si="1"/>
        <v>-22.367565810854728</v>
      </c>
      <c r="R17" s="45"/>
      <c r="S17" s="112"/>
      <c r="T17" s="112"/>
    </row>
    <row r="18" spans="1:20" ht="19.5" customHeight="1">
      <c r="A18" s="160"/>
      <c r="B18" s="45"/>
      <c r="C18" s="136"/>
      <c r="D18" s="136"/>
      <c r="E18" s="162"/>
      <c r="F18" s="136"/>
      <c r="G18" s="136"/>
      <c r="H18" s="162"/>
      <c r="I18" s="161"/>
      <c r="J18" s="161"/>
      <c r="K18" s="162"/>
      <c r="L18" s="161"/>
      <c r="M18" s="161"/>
      <c r="N18" s="162"/>
      <c r="O18" s="136"/>
      <c r="P18" s="136"/>
      <c r="Q18" s="115"/>
      <c r="R18" s="45"/>
      <c r="S18" s="112"/>
      <c r="T18" s="112"/>
    </row>
    <row r="19" spans="1:20" ht="19.5" customHeight="1">
      <c r="A19" s="160">
        <v>10</v>
      </c>
      <c r="B19" s="45" t="s">
        <v>202</v>
      </c>
      <c r="C19" s="136">
        <v>3.33</v>
      </c>
      <c r="D19" s="136">
        <v>0.12</v>
      </c>
      <c r="E19" s="115">
        <f>(D19/C19)*100-100</f>
        <v>-96.3963963963964</v>
      </c>
      <c r="F19" s="136">
        <v>3.31</v>
      </c>
      <c r="G19" s="136">
        <v>2.76</v>
      </c>
      <c r="H19" s="162">
        <f>(G19/F19)*100-100</f>
        <v>-16.616314199395774</v>
      </c>
      <c r="I19" s="161">
        <v>91.36</v>
      </c>
      <c r="J19" s="161">
        <v>56.31</v>
      </c>
      <c r="K19" s="115">
        <f>(J19/I19)*100-100</f>
        <v>-38.36471103327496</v>
      </c>
      <c r="L19" s="161">
        <v>6.19</v>
      </c>
      <c r="M19" s="161">
        <v>10.39</v>
      </c>
      <c r="N19" s="162">
        <f>(M19/L19)*100-100</f>
        <v>67.85137318255249</v>
      </c>
      <c r="O19" s="136">
        <f t="shared" si="0"/>
        <v>104.19</v>
      </c>
      <c r="P19" s="136">
        <f t="shared" si="0"/>
        <v>69.58000000000001</v>
      </c>
      <c r="Q19" s="115">
        <f t="shared" si="1"/>
        <v>-33.218159132354344</v>
      </c>
      <c r="R19" s="45"/>
      <c r="S19" s="112"/>
      <c r="T19" s="112"/>
    </row>
    <row r="20" spans="1:20" ht="19.5" customHeight="1">
      <c r="A20" s="160">
        <v>11</v>
      </c>
      <c r="B20" s="45" t="s">
        <v>203</v>
      </c>
      <c r="C20" s="136">
        <v>3.62</v>
      </c>
      <c r="D20" s="136">
        <v>0.74</v>
      </c>
      <c r="E20" s="115">
        <f>(D20/C20)*100-100</f>
        <v>-79.55801104972376</v>
      </c>
      <c r="F20" s="136">
        <v>2.9</v>
      </c>
      <c r="G20" s="136">
        <v>1.51</v>
      </c>
      <c r="H20" s="115">
        <f>(G20/F20)*100-100</f>
        <v>-47.93103448275862</v>
      </c>
      <c r="I20" s="161">
        <v>77.28</v>
      </c>
      <c r="J20" s="161">
        <v>44.26</v>
      </c>
      <c r="K20" s="115">
        <f>(J20/I20)*100-100</f>
        <v>-42.72774327122154</v>
      </c>
      <c r="L20" s="161">
        <v>5.08</v>
      </c>
      <c r="M20" s="161">
        <v>7.77</v>
      </c>
      <c r="N20" s="162">
        <f>(M20/L20)*100-100</f>
        <v>52.95275590551179</v>
      </c>
      <c r="O20" s="136">
        <f t="shared" si="0"/>
        <v>88.88</v>
      </c>
      <c r="P20" s="136">
        <f t="shared" si="0"/>
        <v>54.28</v>
      </c>
      <c r="Q20" s="115">
        <f t="shared" si="1"/>
        <v>-38.928892889288925</v>
      </c>
      <c r="R20" s="45"/>
      <c r="S20" s="112"/>
      <c r="T20" s="112"/>
    </row>
    <row r="21" spans="1:20" ht="19.5" customHeight="1">
      <c r="A21" s="160">
        <v>12</v>
      </c>
      <c r="B21" s="45" t="s">
        <v>204</v>
      </c>
      <c r="C21" s="136">
        <v>11.58</v>
      </c>
      <c r="D21" s="136">
        <v>2.16</v>
      </c>
      <c r="E21" s="115">
        <f>(D21/C21)*100-100</f>
        <v>-81.34715025906735</v>
      </c>
      <c r="F21" s="136">
        <v>15.7</v>
      </c>
      <c r="G21" s="136">
        <v>4.24</v>
      </c>
      <c r="H21" s="115">
        <f>(G21/F21)*100-100</f>
        <v>-72.9936305732484</v>
      </c>
      <c r="I21" s="161">
        <v>122.31</v>
      </c>
      <c r="J21" s="161">
        <v>86.49</v>
      </c>
      <c r="K21" s="115">
        <f>(J21/I21)*100-100</f>
        <v>-29.286239882266372</v>
      </c>
      <c r="L21" s="161">
        <v>8.67</v>
      </c>
      <c r="M21" s="161">
        <v>9.71</v>
      </c>
      <c r="N21" s="162">
        <f>(M21/L21)*100-100</f>
        <v>11.995386389850069</v>
      </c>
      <c r="O21" s="136">
        <f t="shared" si="0"/>
        <v>158.26</v>
      </c>
      <c r="P21" s="136">
        <f t="shared" si="0"/>
        <v>102.6</v>
      </c>
      <c r="Q21" s="115">
        <f t="shared" si="1"/>
        <v>-35.169973461392644</v>
      </c>
      <c r="R21" s="45"/>
      <c r="S21" s="112"/>
      <c r="T21" s="112"/>
    </row>
    <row r="22" spans="1:20" ht="19.5" customHeight="1">
      <c r="A22" s="160"/>
      <c r="B22" s="45"/>
      <c r="C22" s="136"/>
      <c r="D22" s="136"/>
      <c r="E22" s="115"/>
      <c r="F22" s="45"/>
      <c r="G22" s="45"/>
      <c r="H22" s="114"/>
      <c r="I22" s="161"/>
      <c r="J22" s="161"/>
      <c r="K22" s="162"/>
      <c r="L22" s="161"/>
      <c r="M22" s="161"/>
      <c r="N22" s="162"/>
      <c r="O22" s="136"/>
      <c r="P22" s="136"/>
      <c r="Q22" s="115"/>
      <c r="R22" s="114"/>
      <c r="S22" s="112"/>
      <c r="T22" s="112"/>
    </row>
    <row r="23" spans="1:20" s="43" customFormat="1" ht="21" customHeight="1">
      <c r="A23" s="160">
        <v>13</v>
      </c>
      <c r="B23" s="45" t="s">
        <v>205</v>
      </c>
      <c r="C23" s="136">
        <v>3.57</v>
      </c>
      <c r="D23" s="136">
        <v>1.1</v>
      </c>
      <c r="E23" s="115">
        <f>(D23/C23)*100-100</f>
        <v>-69.187675070028</v>
      </c>
      <c r="F23" s="136">
        <v>3.44</v>
      </c>
      <c r="G23" s="136">
        <v>2.82</v>
      </c>
      <c r="H23" s="115">
        <f>(G23/F23)*100-100</f>
        <v>-18.023255813953483</v>
      </c>
      <c r="I23" s="161">
        <v>47</v>
      </c>
      <c r="J23" s="161">
        <v>29.09</v>
      </c>
      <c r="K23" s="115">
        <f>(J23/I23)*100-100</f>
        <v>-38.10638297872341</v>
      </c>
      <c r="L23" s="161">
        <v>2.74</v>
      </c>
      <c r="M23" s="161">
        <v>0.33</v>
      </c>
      <c r="N23" s="115">
        <f>(M23/L23)*100-100</f>
        <v>-87.95620437956205</v>
      </c>
      <c r="O23" s="136">
        <f>C23+F23+I23+L23</f>
        <v>56.75</v>
      </c>
      <c r="P23" s="136">
        <f t="shared" si="0"/>
        <v>33.339999999999996</v>
      </c>
      <c r="Q23" s="115">
        <f t="shared" si="1"/>
        <v>-41.251101321585914</v>
      </c>
      <c r="R23" s="45"/>
      <c r="S23" s="113"/>
      <c r="T23" s="113"/>
    </row>
    <row r="24" spans="1:20" ht="17.25" customHeight="1">
      <c r="A24" s="160">
        <v>14</v>
      </c>
      <c r="B24" s="45" t="s">
        <v>41</v>
      </c>
      <c r="C24" s="136">
        <v>5.11</v>
      </c>
      <c r="D24" s="136">
        <v>2.81</v>
      </c>
      <c r="E24" s="115">
        <f>(D24/C24)*100-100</f>
        <v>-45.00978473581213</v>
      </c>
      <c r="F24" s="136">
        <v>5.44</v>
      </c>
      <c r="G24" s="136">
        <v>3.67</v>
      </c>
      <c r="H24" s="115">
        <f>(G24/F24)*100-100</f>
        <v>-32.53676470588236</v>
      </c>
      <c r="I24" s="161">
        <v>50.18</v>
      </c>
      <c r="J24" s="161">
        <v>32.36</v>
      </c>
      <c r="K24" s="115">
        <f>(J24/I24)*100-100</f>
        <v>-35.51215623754483</v>
      </c>
      <c r="L24" s="161">
        <v>4.15</v>
      </c>
      <c r="M24" s="161">
        <v>0.88</v>
      </c>
      <c r="N24" s="115">
        <f>(M24/L24)*100-100</f>
        <v>-78.79518072289156</v>
      </c>
      <c r="O24" s="136">
        <f>C24+F24+I24+L24</f>
        <v>64.88000000000001</v>
      </c>
      <c r="P24" s="136">
        <f t="shared" si="0"/>
        <v>39.720000000000006</v>
      </c>
      <c r="Q24" s="115">
        <f t="shared" si="1"/>
        <v>-38.77928483353884</v>
      </c>
      <c r="R24" s="45"/>
      <c r="S24" s="112"/>
      <c r="T24" s="112"/>
    </row>
    <row r="25" spans="1:20" ht="18.75" customHeight="1">
      <c r="A25" s="160">
        <v>15</v>
      </c>
      <c r="B25" s="45" t="s">
        <v>37</v>
      </c>
      <c r="C25" s="136">
        <v>19.2</v>
      </c>
      <c r="D25" s="136">
        <v>9.78</v>
      </c>
      <c r="E25" s="115">
        <f>(D25/C25)*100-100</f>
        <v>-49.0625</v>
      </c>
      <c r="F25" s="136">
        <v>24.66</v>
      </c>
      <c r="G25" s="136">
        <v>13.15</v>
      </c>
      <c r="H25" s="115">
        <f>(G25/F25)*100-100</f>
        <v>-46.674776966747764</v>
      </c>
      <c r="I25" s="161">
        <v>77.37</v>
      </c>
      <c r="J25" s="161">
        <v>49.42</v>
      </c>
      <c r="K25" s="115">
        <f>(J25/I25)*100-100</f>
        <v>-36.12511309293007</v>
      </c>
      <c r="L25" s="161">
        <v>11.15</v>
      </c>
      <c r="M25" s="161">
        <v>7.16</v>
      </c>
      <c r="N25" s="115">
        <f>(M25/L25)*100-100</f>
        <v>-35.7847533632287</v>
      </c>
      <c r="O25" s="136">
        <f>C25+F25+I25+L25</f>
        <v>132.38</v>
      </c>
      <c r="P25" s="136">
        <f t="shared" si="0"/>
        <v>79.50999999999999</v>
      </c>
      <c r="Q25" s="115">
        <f t="shared" si="1"/>
        <v>-39.93805710832452</v>
      </c>
      <c r="R25" s="45"/>
      <c r="S25" s="112"/>
      <c r="T25" s="112"/>
    </row>
    <row r="26" spans="1:20" ht="18.75" customHeight="1">
      <c r="A26" s="160">
        <v>16</v>
      </c>
      <c r="B26" s="45" t="s">
        <v>38</v>
      </c>
      <c r="C26" s="136">
        <v>23.41</v>
      </c>
      <c r="D26" s="136">
        <v>23.92</v>
      </c>
      <c r="E26" s="115">
        <f>(D26/C26)*100-100</f>
        <v>2.1785561725758242</v>
      </c>
      <c r="F26" s="136">
        <v>34.57</v>
      </c>
      <c r="G26" s="136">
        <v>22.25</v>
      </c>
      <c r="H26" s="115">
        <f>(G26/F26)*100-100</f>
        <v>-35.6378362742262</v>
      </c>
      <c r="I26" s="161">
        <v>51.36</v>
      </c>
      <c r="J26" s="161">
        <v>33.76</v>
      </c>
      <c r="K26" s="115">
        <f>(J26/I26)*100-100</f>
        <v>-34.267912772585674</v>
      </c>
      <c r="L26" s="161">
        <v>15.26</v>
      </c>
      <c r="M26" s="161">
        <v>7.38</v>
      </c>
      <c r="N26" s="115">
        <f>(M26/L26)*100-100</f>
        <v>-51.63826998689384</v>
      </c>
      <c r="O26" s="136">
        <f>C26+F26+I26+L26</f>
        <v>124.60000000000001</v>
      </c>
      <c r="P26" s="136">
        <f t="shared" si="0"/>
        <v>87.31</v>
      </c>
      <c r="Q26" s="115">
        <f t="shared" si="1"/>
        <v>-29.927768860353126</v>
      </c>
      <c r="R26" s="45"/>
      <c r="S26" s="112"/>
      <c r="T26" s="112"/>
    </row>
    <row r="27" spans="1:20" ht="18.75" customHeight="1">
      <c r="A27" s="160"/>
      <c r="B27" s="45"/>
      <c r="C27" s="136"/>
      <c r="D27" s="136"/>
      <c r="E27" s="115"/>
      <c r="F27" s="45"/>
      <c r="G27" s="45"/>
      <c r="H27" s="114"/>
      <c r="I27" s="45"/>
      <c r="J27" s="161"/>
      <c r="K27" s="115"/>
      <c r="L27" s="161"/>
      <c r="M27" s="161"/>
      <c r="N27" s="115"/>
      <c r="O27" s="136"/>
      <c r="P27" s="136"/>
      <c r="Q27" s="115"/>
      <c r="R27" s="45"/>
      <c r="S27" s="112"/>
      <c r="T27" s="112"/>
    </row>
    <row r="28" spans="1:20" ht="12.75">
      <c r="A28" s="160">
        <v>17</v>
      </c>
      <c r="B28" s="45" t="s">
        <v>206</v>
      </c>
      <c r="C28" s="136">
        <v>0.82</v>
      </c>
      <c r="D28" s="136">
        <v>0.35</v>
      </c>
      <c r="E28" s="115">
        <f>(D28/C28)*100-100</f>
        <v>-57.31707317073171</v>
      </c>
      <c r="F28" s="136">
        <v>1.71</v>
      </c>
      <c r="G28" s="136">
        <v>0.92</v>
      </c>
      <c r="H28" s="115">
        <f>(G28/F28)*100-100</f>
        <v>-46.19883040935672</v>
      </c>
      <c r="I28" s="161">
        <v>26.28</v>
      </c>
      <c r="J28" s="161">
        <v>15.54</v>
      </c>
      <c r="K28" s="115">
        <f>(J28/I28)*100-100</f>
        <v>-40.8675799086758</v>
      </c>
      <c r="L28" s="161">
        <v>0.89</v>
      </c>
      <c r="M28" s="161">
        <v>0.05</v>
      </c>
      <c r="N28" s="115">
        <f>(M28/L28)*100-100</f>
        <v>-94.38202247191012</v>
      </c>
      <c r="O28" s="136">
        <f t="shared" si="0"/>
        <v>29.700000000000003</v>
      </c>
      <c r="P28" s="136">
        <f t="shared" si="0"/>
        <v>16.86</v>
      </c>
      <c r="Q28" s="115">
        <f t="shared" si="1"/>
        <v>-43.232323232323246</v>
      </c>
      <c r="R28" s="45"/>
      <c r="S28" s="112"/>
      <c r="T28" s="112"/>
    </row>
    <row r="29" spans="1:20" ht="12.75">
      <c r="A29" s="160">
        <v>18</v>
      </c>
      <c r="B29" s="45" t="s">
        <v>207</v>
      </c>
      <c r="C29" s="136">
        <v>1.13</v>
      </c>
      <c r="D29" s="136">
        <v>0.02</v>
      </c>
      <c r="E29" s="115">
        <f>(D29/C29)*100-100</f>
        <v>-98.23008849557522</v>
      </c>
      <c r="F29" s="136">
        <v>1.73</v>
      </c>
      <c r="G29" s="136">
        <v>0.42</v>
      </c>
      <c r="H29" s="115">
        <f>(G29/F29)*100-100</f>
        <v>-75.72254335260115</v>
      </c>
      <c r="I29" s="161">
        <v>62.36</v>
      </c>
      <c r="J29" s="161">
        <v>43.68</v>
      </c>
      <c r="K29" s="115">
        <f>(J29/I29)*100-100</f>
        <v>-29.955099422706866</v>
      </c>
      <c r="L29" s="161">
        <v>2.6</v>
      </c>
      <c r="M29" s="161">
        <v>3.18</v>
      </c>
      <c r="N29" s="115">
        <f>(M29/L29)*100-100</f>
        <v>22.30769230769232</v>
      </c>
      <c r="O29" s="136">
        <f t="shared" si="0"/>
        <v>67.82</v>
      </c>
      <c r="P29" s="136">
        <f t="shared" si="0"/>
        <v>47.3</v>
      </c>
      <c r="Q29" s="115">
        <f t="shared" si="1"/>
        <v>-30.256561486287225</v>
      </c>
      <c r="R29" s="45"/>
      <c r="S29" s="112"/>
      <c r="T29" s="112"/>
    </row>
    <row r="30" spans="1:20" ht="12.75">
      <c r="A30" s="160">
        <v>19</v>
      </c>
      <c r="B30" s="45" t="s">
        <v>208</v>
      </c>
      <c r="C30" s="136">
        <v>1.71</v>
      </c>
      <c r="D30" s="136">
        <v>0.51</v>
      </c>
      <c r="E30" s="115">
        <f>(D30/C30)*100-100</f>
        <v>-70.17543859649123</v>
      </c>
      <c r="F30" s="136">
        <v>1.44</v>
      </c>
      <c r="G30" s="136">
        <v>0.72</v>
      </c>
      <c r="H30" s="115">
        <f>(G30/F30)*100-100</f>
        <v>-50</v>
      </c>
      <c r="I30" s="161">
        <v>90.43</v>
      </c>
      <c r="J30" s="161">
        <v>65.7</v>
      </c>
      <c r="K30" s="115">
        <f>(J30/I30)*100-100</f>
        <v>-27.34711931881013</v>
      </c>
      <c r="L30" s="161">
        <v>5.2</v>
      </c>
      <c r="M30" s="161">
        <v>12.15</v>
      </c>
      <c r="N30" s="115">
        <f>(M30/L30)*100-100</f>
        <v>133.65384615384616</v>
      </c>
      <c r="O30" s="136">
        <f t="shared" si="0"/>
        <v>98.78000000000002</v>
      </c>
      <c r="P30" s="136">
        <f t="shared" si="0"/>
        <v>79.08000000000001</v>
      </c>
      <c r="Q30" s="115">
        <f t="shared" si="1"/>
        <v>-19.943308362016595</v>
      </c>
      <c r="R30" s="45"/>
      <c r="S30" s="112"/>
      <c r="T30" s="112"/>
    </row>
    <row r="31" spans="1:20" ht="12.75">
      <c r="A31" s="160">
        <v>20</v>
      </c>
      <c r="B31" s="45" t="s">
        <v>209</v>
      </c>
      <c r="C31" s="136">
        <v>4.48</v>
      </c>
      <c r="D31" s="136">
        <v>1.34</v>
      </c>
      <c r="E31" s="115">
        <f>(D31/C31)*100-100</f>
        <v>-70.08928571428572</v>
      </c>
      <c r="F31" s="136">
        <v>2.81</v>
      </c>
      <c r="G31" s="136">
        <v>0.9</v>
      </c>
      <c r="H31" s="115">
        <f>(G31/F31)*100-100</f>
        <v>-67.97153024911032</v>
      </c>
      <c r="I31" s="161">
        <v>109.74</v>
      </c>
      <c r="J31" s="161">
        <v>73.82</v>
      </c>
      <c r="K31" s="115">
        <f>(J31/I31)*100-100</f>
        <v>-32.7319117915072</v>
      </c>
      <c r="L31" s="161">
        <v>5.91</v>
      </c>
      <c r="M31" s="161">
        <v>13.9</v>
      </c>
      <c r="N31" s="115">
        <f>(M31/L31)*100-100</f>
        <v>135.19458544839256</v>
      </c>
      <c r="O31" s="136">
        <f t="shared" si="0"/>
        <v>122.94</v>
      </c>
      <c r="P31" s="136">
        <f t="shared" si="0"/>
        <v>89.96</v>
      </c>
      <c r="Q31" s="115">
        <f t="shared" si="1"/>
        <v>-26.826094029607944</v>
      </c>
      <c r="R31" s="45"/>
      <c r="S31" s="112"/>
      <c r="T31" s="112"/>
    </row>
    <row r="32" spans="1:20" ht="12.75">
      <c r="A32" s="160"/>
      <c r="B32" s="45"/>
      <c r="C32" s="136"/>
      <c r="D32" s="136"/>
      <c r="E32" s="115"/>
      <c r="F32" s="45"/>
      <c r="G32" s="45"/>
      <c r="H32" s="114"/>
      <c r="I32" s="45"/>
      <c r="J32" s="161"/>
      <c r="K32" s="115"/>
      <c r="L32" s="161"/>
      <c r="M32" s="161"/>
      <c r="N32" s="115"/>
      <c r="O32" s="136"/>
      <c r="P32" s="136"/>
      <c r="Q32" s="115"/>
      <c r="R32" s="45"/>
      <c r="S32" s="112"/>
      <c r="T32" s="112"/>
    </row>
    <row r="33" spans="1:20" ht="12.75">
      <c r="A33" s="160">
        <v>21</v>
      </c>
      <c r="B33" s="45" t="s">
        <v>210</v>
      </c>
      <c r="C33" s="136">
        <v>0.21</v>
      </c>
      <c r="D33" s="136">
        <v>0</v>
      </c>
      <c r="E33" s="115">
        <f aca="true" t="shared" si="2" ref="E33:E38">(D33/C33)*100-100</f>
        <v>-100</v>
      </c>
      <c r="F33" s="136">
        <v>0.85</v>
      </c>
      <c r="G33" s="136">
        <v>0</v>
      </c>
      <c r="H33" s="115">
        <f>(G33/F33)*100-100</f>
        <v>-100</v>
      </c>
      <c r="I33" s="161">
        <v>93.36</v>
      </c>
      <c r="J33" s="161">
        <v>61.34</v>
      </c>
      <c r="K33" s="115">
        <f aca="true" t="shared" si="3" ref="K33:K38">(J33/I33)*100-100</f>
        <v>-34.29734361610967</v>
      </c>
      <c r="L33" s="161">
        <v>3.47</v>
      </c>
      <c r="M33" s="161">
        <v>3.6</v>
      </c>
      <c r="N33" s="115">
        <f aca="true" t="shared" si="4" ref="N33:N38">(M33/L33)*100-100</f>
        <v>3.7463976945244895</v>
      </c>
      <c r="O33" s="136">
        <f t="shared" si="0"/>
        <v>97.89</v>
      </c>
      <c r="P33" s="136">
        <f t="shared" si="0"/>
        <v>64.94</v>
      </c>
      <c r="Q33" s="115">
        <f t="shared" si="1"/>
        <v>-33.66023087138626</v>
      </c>
      <c r="R33" s="45"/>
      <c r="S33" s="112"/>
      <c r="T33" s="112"/>
    </row>
    <row r="34" spans="1:20" ht="12.75">
      <c r="A34" s="160">
        <v>22</v>
      </c>
      <c r="B34" s="45" t="s">
        <v>211</v>
      </c>
      <c r="C34" s="136">
        <v>0.19</v>
      </c>
      <c r="D34" s="136">
        <v>0</v>
      </c>
      <c r="E34" s="115">
        <f t="shared" si="2"/>
        <v>-100</v>
      </c>
      <c r="F34" s="136">
        <v>0.47</v>
      </c>
      <c r="G34" s="136">
        <v>0</v>
      </c>
      <c r="H34" s="115">
        <f>(G34/F34)*100-100</f>
        <v>-100</v>
      </c>
      <c r="I34" s="161">
        <v>48.57</v>
      </c>
      <c r="J34" s="161">
        <v>61.28</v>
      </c>
      <c r="K34" s="115">
        <f t="shared" si="3"/>
        <v>26.168416718138758</v>
      </c>
      <c r="L34" s="161">
        <v>2.6</v>
      </c>
      <c r="M34" s="161">
        <v>0.41</v>
      </c>
      <c r="N34" s="115">
        <f t="shared" si="4"/>
        <v>-84.23076923076923</v>
      </c>
      <c r="O34" s="136">
        <f t="shared" si="0"/>
        <v>51.83</v>
      </c>
      <c r="P34" s="136">
        <f t="shared" si="0"/>
        <v>61.69</v>
      </c>
      <c r="Q34" s="115">
        <f t="shared" si="1"/>
        <v>19.02373142967393</v>
      </c>
      <c r="R34" s="45"/>
      <c r="S34" s="112"/>
      <c r="T34" s="112"/>
    </row>
    <row r="35" spans="1:20" ht="12.75">
      <c r="A35" s="160">
        <v>23</v>
      </c>
      <c r="B35" s="45" t="s">
        <v>212</v>
      </c>
      <c r="C35" s="136">
        <v>0.1</v>
      </c>
      <c r="D35" s="136">
        <v>0</v>
      </c>
      <c r="E35" s="115">
        <f t="shared" si="2"/>
        <v>-100</v>
      </c>
      <c r="F35" s="136">
        <v>4.01</v>
      </c>
      <c r="G35" s="136">
        <v>0.39</v>
      </c>
      <c r="H35" s="115">
        <f aca="true" t="shared" si="5" ref="H35:H49">(G35/F35)*100-100</f>
        <v>-90.27431421446384</v>
      </c>
      <c r="I35" s="161">
        <v>280.21</v>
      </c>
      <c r="J35" s="161">
        <v>231.64</v>
      </c>
      <c r="K35" s="115">
        <f t="shared" si="3"/>
        <v>-17.33342850005353</v>
      </c>
      <c r="L35" s="161">
        <v>13.54</v>
      </c>
      <c r="M35" s="161">
        <v>41.79</v>
      </c>
      <c r="N35" s="115">
        <f t="shared" si="4"/>
        <v>208.6410635155096</v>
      </c>
      <c r="O35" s="136">
        <f t="shared" si="0"/>
        <v>297.86</v>
      </c>
      <c r="P35" s="136">
        <f t="shared" si="0"/>
        <v>273.82</v>
      </c>
      <c r="Q35" s="115">
        <f t="shared" si="1"/>
        <v>-8.070905794668647</v>
      </c>
      <c r="R35" s="45"/>
      <c r="S35" s="112"/>
      <c r="T35" s="112"/>
    </row>
    <row r="36" spans="1:20" ht="12.75">
      <c r="A36" s="160">
        <v>24</v>
      </c>
      <c r="B36" s="45" t="s">
        <v>213</v>
      </c>
      <c r="C36" s="136">
        <v>0.36</v>
      </c>
      <c r="D36" s="136">
        <v>0.01</v>
      </c>
      <c r="E36" s="115">
        <f t="shared" si="2"/>
        <v>-97.22222222222223</v>
      </c>
      <c r="F36" s="136">
        <v>4.14</v>
      </c>
      <c r="G36" s="136">
        <v>1.24</v>
      </c>
      <c r="H36" s="115">
        <f t="shared" si="5"/>
        <v>-70.04830917874396</v>
      </c>
      <c r="I36" s="161">
        <v>70.01</v>
      </c>
      <c r="J36" s="161">
        <v>68.36</v>
      </c>
      <c r="K36" s="115">
        <f t="shared" si="3"/>
        <v>-2.356806170547074</v>
      </c>
      <c r="L36" s="161">
        <v>10.54</v>
      </c>
      <c r="M36" s="161">
        <v>22.28</v>
      </c>
      <c r="N36" s="115">
        <f t="shared" si="4"/>
        <v>111.38519924098676</v>
      </c>
      <c r="O36" s="136">
        <f t="shared" si="0"/>
        <v>85.05000000000001</v>
      </c>
      <c r="P36" s="136">
        <f t="shared" si="0"/>
        <v>91.89</v>
      </c>
      <c r="Q36" s="115">
        <f t="shared" si="1"/>
        <v>8.042328042328023</v>
      </c>
      <c r="R36" s="45"/>
      <c r="S36" s="112"/>
      <c r="T36" s="112"/>
    </row>
    <row r="37" spans="1:20" ht="12.75">
      <c r="A37" s="160">
        <v>25</v>
      </c>
      <c r="B37" s="45" t="s">
        <v>214</v>
      </c>
      <c r="C37" s="136">
        <v>0.67</v>
      </c>
      <c r="D37" s="136">
        <v>0</v>
      </c>
      <c r="E37" s="115">
        <f t="shared" si="2"/>
        <v>-100</v>
      </c>
      <c r="F37" s="136">
        <v>3.34</v>
      </c>
      <c r="G37" s="136">
        <v>1.82</v>
      </c>
      <c r="H37" s="115">
        <f>(G37/F37)*100-100</f>
        <v>-45.508982035928135</v>
      </c>
      <c r="I37" s="161">
        <v>70.43</v>
      </c>
      <c r="J37" s="161">
        <v>52.97</v>
      </c>
      <c r="K37" s="115">
        <f t="shared" si="3"/>
        <v>-24.790572199346883</v>
      </c>
      <c r="L37" s="161">
        <v>9.6</v>
      </c>
      <c r="M37" s="161">
        <v>13.95</v>
      </c>
      <c r="N37" s="115">
        <f t="shared" si="4"/>
        <v>45.3125</v>
      </c>
      <c r="O37" s="136">
        <f t="shared" si="0"/>
        <v>84.04</v>
      </c>
      <c r="P37" s="136">
        <f t="shared" si="0"/>
        <v>68.74</v>
      </c>
      <c r="Q37" s="115">
        <f t="shared" si="1"/>
        <v>-18.20561637315565</v>
      </c>
      <c r="R37" s="45"/>
      <c r="S37" s="112"/>
      <c r="T37" s="112"/>
    </row>
    <row r="38" spans="1:20" ht="12.75">
      <c r="A38" s="160">
        <v>26</v>
      </c>
      <c r="B38" s="45" t="s">
        <v>215</v>
      </c>
      <c r="C38" s="136">
        <v>2.18</v>
      </c>
      <c r="D38" s="136">
        <v>0</v>
      </c>
      <c r="E38" s="115">
        <f t="shared" si="2"/>
        <v>-100</v>
      </c>
      <c r="F38" s="136">
        <v>3.13</v>
      </c>
      <c r="G38" s="136">
        <v>2.78</v>
      </c>
      <c r="H38" s="115">
        <f t="shared" si="5"/>
        <v>-11.182108626198087</v>
      </c>
      <c r="I38" s="161">
        <v>97.62</v>
      </c>
      <c r="J38" s="161">
        <v>66.19</v>
      </c>
      <c r="K38" s="115">
        <f t="shared" si="3"/>
        <v>-32.196271255890196</v>
      </c>
      <c r="L38" s="161">
        <v>7.53</v>
      </c>
      <c r="M38" s="161">
        <v>11.3</v>
      </c>
      <c r="N38" s="115">
        <f t="shared" si="4"/>
        <v>50.066401062416986</v>
      </c>
      <c r="O38" s="136">
        <f t="shared" si="0"/>
        <v>110.46000000000001</v>
      </c>
      <c r="P38" s="136">
        <f t="shared" si="0"/>
        <v>80.27</v>
      </c>
      <c r="Q38" s="115">
        <f t="shared" si="1"/>
        <v>-27.33116060112259</v>
      </c>
      <c r="R38" s="45"/>
      <c r="S38" s="112"/>
      <c r="T38" s="112"/>
    </row>
    <row r="39" spans="1:20" ht="12.75">
      <c r="A39" s="160"/>
      <c r="B39" s="45"/>
      <c r="C39" s="136"/>
      <c r="D39" s="136"/>
      <c r="E39" s="115"/>
      <c r="F39" s="45"/>
      <c r="G39" s="45"/>
      <c r="H39" s="114"/>
      <c r="I39" s="45"/>
      <c r="J39" s="161"/>
      <c r="K39" s="115"/>
      <c r="L39" s="161"/>
      <c r="M39" s="161"/>
      <c r="N39" s="115"/>
      <c r="O39" s="136"/>
      <c r="P39" s="136"/>
      <c r="Q39" s="115"/>
      <c r="R39" s="45"/>
      <c r="S39" s="112"/>
      <c r="T39" s="112"/>
    </row>
    <row r="40" spans="1:20" ht="12.75">
      <c r="A40" s="160">
        <v>27</v>
      </c>
      <c r="B40" s="45" t="s">
        <v>61</v>
      </c>
      <c r="C40" s="136">
        <v>2.73</v>
      </c>
      <c r="D40" s="136">
        <v>0.13</v>
      </c>
      <c r="E40" s="115">
        <f>(D40/C40)*100-100</f>
        <v>-95.23809523809524</v>
      </c>
      <c r="F40" s="136">
        <v>5.33</v>
      </c>
      <c r="G40" s="136">
        <v>1.16</v>
      </c>
      <c r="H40" s="115">
        <f t="shared" si="5"/>
        <v>-78.23639774859288</v>
      </c>
      <c r="I40" s="161">
        <v>120.58</v>
      </c>
      <c r="J40" s="161">
        <v>79.63</v>
      </c>
      <c r="K40" s="115">
        <f>(J40/I40)*100-100</f>
        <v>-33.960855863327254</v>
      </c>
      <c r="L40" s="161">
        <v>8.2</v>
      </c>
      <c r="M40" s="161">
        <v>5.05</v>
      </c>
      <c r="N40" s="115">
        <f>(M40/L40)*100-100</f>
        <v>-38.41463414634146</v>
      </c>
      <c r="O40" s="136">
        <f t="shared" si="0"/>
        <v>136.83999999999997</v>
      </c>
      <c r="P40" s="136">
        <f t="shared" si="0"/>
        <v>85.97</v>
      </c>
      <c r="Q40" s="115">
        <f t="shared" si="1"/>
        <v>-37.174802689272134</v>
      </c>
      <c r="R40" s="45"/>
      <c r="S40" s="112"/>
      <c r="T40" s="112"/>
    </row>
    <row r="41" spans="1:20" ht="12.75">
      <c r="A41" s="160">
        <v>28</v>
      </c>
      <c r="B41" s="45" t="s">
        <v>216</v>
      </c>
      <c r="C41" s="136">
        <v>1.54</v>
      </c>
      <c r="D41" s="136">
        <v>0.04</v>
      </c>
      <c r="E41" s="115">
        <f>(D41/C41)*100-100</f>
        <v>-97.40259740259741</v>
      </c>
      <c r="F41" s="136">
        <v>9.44</v>
      </c>
      <c r="G41" s="136">
        <v>5.5</v>
      </c>
      <c r="H41" s="115">
        <f t="shared" si="5"/>
        <v>-41.73728813559322</v>
      </c>
      <c r="I41" s="161">
        <v>57.52</v>
      </c>
      <c r="J41" s="161">
        <v>42.96</v>
      </c>
      <c r="K41" s="115">
        <f>(J41/I41)*100-100</f>
        <v>-25.312934631432555</v>
      </c>
      <c r="L41" s="161">
        <v>32.62</v>
      </c>
      <c r="M41" s="161">
        <v>26.16</v>
      </c>
      <c r="N41" s="115">
        <f>(M41/L41)*100-100</f>
        <v>-19.80380134886572</v>
      </c>
      <c r="O41" s="136">
        <f t="shared" si="0"/>
        <v>101.12</v>
      </c>
      <c r="P41" s="136">
        <f t="shared" si="0"/>
        <v>74.66</v>
      </c>
      <c r="Q41" s="115">
        <f t="shared" si="1"/>
        <v>-26.166930379746844</v>
      </c>
      <c r="R41" s="45"/>
      <c r="S41" s="112"/>
      <c r="T41" s="112"/>
    </row>
    <row r="42" spans="1:20" ht="12.75">
      <c r="A42" s="160">
        <v>29</v>
      </c>
      <c r="B42" s="45" t="s">
        <v>217</v>
      </c>
      <c r="C42" s="136">
        <v>1.02</v>
      </c>
      <c r="D42" s="136">
        <v>0.22</v>
      </c>
      <c r="E42" s="115">
        <f>(D42/C42)*100-100</f>
        <v>-78.43137254901961</v>
      </c>
      <c r="F42" s="136">
        <v>5.57</v>
      </c>
      <c r="G42" s="136">
        <v>3.68</v>
      </c>
      <c r="H42" s="115">
        <f t="shared" si="5"/>
        <v>-33.931777378815084</v>
      </c>
      <c r="I42" s="161">
        <v>76.73</v>
      </c>
      <c r="J42" s="161">
        <v>49.79</v>
      </c>
      <c r="K42" s="115">
        <f>(J42/I42)*100-100</f>
        <v>-35.11012641730744</v>
      </c>
      <c r="L42" s="161">
        <v>10.96</v>
      </c>
      <c r="M42" s="161">
        <v>12.82</v>
      </c>
      <c r="N42" s="115">
        <f>(M42/L42)*100-100</f>
        <v>16.970802919708035</v>
      </c>
      <c r="O42" s="136">
        <f t="shared" si="0"/>
        <v>94.28</v>
      </c>
      <c r="P42" s="136">
        <f t="shared" si="0"/>
        <v>66.50999999999999</v>
      </c>
      <c r="Q42" s="115">
        <f t="shared" si="1"/>
        <v>-29.454815443360218</v>
      </c>
      <c r="R42" s="45"/>
      <c r="S42" s="112"/>
      <c r="T42" s="112"/>
    </row>
    <row r="43" spans="1:20" ht="12.75">
      <c r="A43" s="160">
        <v>30</v>
      </c>
      <c r="B43" s="45" t="s">
        <v>218</v>
      </c>
      <c r="C43" s="136">
        <v>0.67</v>
      </c>
      <c r="D43" s="136">
        <v>0.02</v>
      </c>
      <c r="E43" s="115">
        <f>(D43/C43)*100-100</f>
        <v>-97.01492537313433</v>
      </c>
      <c r="F43" s="136">
        <v>7.82</v>
      </c>
      <c r="G43" s="136">
        <v>7.53</v>
      </c>
      <c r="H43" s="115">
        <f t="shared" si="5"/>
        <v>-3.708439897698213</v>
      </c>
      <c r="I43" s="161">
        <v>38.09</v>
      </c>
      <c r="J43" s="161">
        <v>39.01</v>
      </c>
      <c r="K43" s="115">
        <f>(J43/I43)*100-100</f>
        <v>2.4153321081648755</v>
      </c>
      <c r="L43" s="161">
        <v>21.21</v>
      </c>
      <c r="M43" s="161">
        <v>21.03</v>
      </c>
      <c r="N43" s="115">
        <f>(M43/L43)*100-100</f>
        <v>-0.8486562942008504</v>
      </c>
      <c r="O43" s="136">
        <f t="shared" si="0"/>
        <v>67.79</v>
      </c>
      <c r="P43" s="136">
        <f t="shared" si="0"/>
        <v>67.59</v>
      </c>
      <c r="Q43" s="115">
        <f t="shared" si="1"/>
        <v>-0.29502876530462174</v>
      </c>
      <c r="R43" s="45"/>
      <c r="S43" s="112"/>
      <c r="T43" s="112"/>
    </row>
    <row r="44" spans="1:20" ht="12.75">
      <c r="A44" s="160">
        <v>31</v>
      </c>
      <c r="B44" s="45" t="s">
        <v>219</v>
      </c>
      <c r="C44" s="136">
        <v>3.53</v>
      </c>
      <c r="D44" s="136">
        <v>0.78</v>
      </c>
      <c r="E44" s="115">
        <f>(D44/C44)*100-100</f>
        <v>-77.90368271954674</v>
      </c>
      <c r="F44" s="136">
        <v>12.85</v>
      </c>
      <c r="G44" s="136">
        <v>13.02</v>
      </c>
      <c r="H44" s="115">
        <f t="shared" si="5"/>
        <v>1.322957198443575</v>
      </c>
      <c r="I44" s="161">
        <v>31.56</v>
      </c>
      <c r="J44" s="161">
        <v>31.48</v>
      </c>
      <c r="K44" s="115">
        <f>(J44/I44)*100-100</f>
        <v>-0.253485424588078</v>
      </c>
      <c r="L44" s="161">
        <v>43.18</v>
      </c>
      <c r="M44" s="161">
        <v>48.27</v>
      </c>
      <c r="N44" s="115">
        <f>(M44/L44)*100-100</f>
        <v>11.787864752200107</v>
      </c>
      <c r="O44" s="136">
        <f t="shared" si="0"/>
        <v>91.12</v>
      </c>
      <c r="P44" s="136">
        <f t="shared" si="0"/>
        <v>93.55000000000001</v>
      </c>
      <c r="Q44" s="115">
        <f t="shared" si="1"/>
        <v>2.666812993854279</v>
      </c>
      <c r="R44" s="45"/>
      <c r="S44" s="112"/>
      <c r="T44" s="112"/>
    </row>
    <row r="45" spans="1:20" ht="12.75">
      <c r="A45" s="160"/>
      <c r="B45" s="45"/>
      <c r="C45" s="136"/>
      <c r="D45" s="136"/>
      <c r="E45" s="115"/>
      <c r="F45" s="45"/>
      <c r="G45" s="45"/>
      <c r="H45" s="114"/>
      <c r="I45" s="45"/>
      <c r="J45" s="161"/>
      <c r="K45" s="115"/>
      <c r="L45" s="161"/>
      <c r="M45" s="161"/>
      <c r="N45" s="162"/>
      <c r="O45" s="136"/>
      <c r="P45" s="136"/>
      <c r="Q45" s="115"/>
      <c r="R45" s="45"/>
      <c r="S45" s="112"/>
      <c r="T45" s="112"/>
    </row>
    <row r="46" spans="1:20" ht="12.75">
      <c r="A46" s="160">
        <v>32</v>
      </c>
      <c r="B46" s="45" t="s">
        <v>220</v>
      </c>
      <c r="C46" s="136">
        <v>0.19</v>
      </c>
      <c r="D46" s="136">
        <v>0</v>
      </c>
      <c r="E46" s="115">
        <f>(D46/C46)*100-100</f>
        <v>-100</v>
      </c>
      <c r="F46" s="136">
        <v>17.94</v>
      </c>
      <c r="G46" s="136">
        <v>14.91</v>
      </c>
      <c r="H46" s="115">
        <f t="shared" si="5"/>
        <v>-16.889632107023417</v>
      </c>
      <c r="I46" s="161">
        <v>317.39</v>
      </c>
      <c r="J46" s="161">
        <v>346.91</v>
      </c>
      <c r="K46" s="115">
        <f>(J46/I46)*100-100</f>
        <v>9.300860140521138</v>
      </c>
      <c r="L46" s="161">
        <v>25.8</v>
      </c>
      <c r="M46" s="161">
        <v>43.05</v>
      </c>
      <c r="N46" s="162">
        <f>(M46/L46)*100-100</f>
        <v>66.86046511627904</v>
      </c>
      <c r="O46" s="136">
        <f t="shared" si="0"/>
        <v>361.32</v>
      </c>
      <c r="P46" s="136">
        <f t="shared" si="0"/>
        <v>404.87000000000006</v>
      </c>
      <c r="Q46" s="115">
        <f t="shared" si="1"/>
        <v>12.05302778700323</v>
      </c>
      <c r="R46" s="45"/>
      <c r="S46" s="112"/>
      <c r="T46" s="112"/>
    </row>
    <row r="47" spans="1:20" ht="12.75">
      <c r="A47" s="160">
        <v>33</v>
      </c>
      <c r="B47" s="45" t="s">
        <v>221</v>
      </c>
      <c r="C47" s="136">
        <v>0.46</v>
      </c>
      <c r="D47" s="136">
        <v>0</v>
      </c>
      <c r="E47" s="115">
        <f>(D47/C47)*100-100</f>
        <v>-100</v>
      </c>
      <c r="F47" s="136">
        <v>8.79</v>
      </c>
      <c r="G47" s="136">
        <v>7.18</v>
      </c>
      <c r="H47" s="115">
        <f t="shared" si="5"/>
        <v>-18.31626848691694</v>
      </c>
      <c r="I47" s="161">
        <v>49.09</v>
      </c>
      <c r="J47" s="161">
        <v>60.13</v>
      </c>
      <c r="K47" s="115">
        <f>(J47/I47)*100-100</f>
        <v>22.489305357506623</v>
      </c>
      <c r="L47" s="161">
        <v>13.67</v>
      </c>
      <c r="M47" s="161">
        <v>28.64</v>
      </c>
      <c r="N47" s="162">
        <f>(M47/L47)*100-100</f>
        <v>109.50987564008781</v>
      </c>
      <c r="O47" s="136">
        <f t="shared" si="0"/>
        <v>72.01</v>
      </c>
      <c r="P47" s="136">
        <f t="shared" si="0"/>
        <v>95.95</v>
      </c>
      <c r="Q47" s="115">
        <f t="shared" si="1"/>
        <v>33.24538258575197</v>
      </c>
      <c r="R47" s="45"/>
      <c r="S47" s="112"/>
      <c r="T47" s="112"/>
    </row>
    <row r="48" spans="1:20" ht="12.75">
      <c r="A48" s="160">
        <v>34</v>
      </c>
      <c r="B48" s="45" t="s">
        <v>222</v>
      </c>
      <c r="C48" s="136">
        <v>0.54</v>
      </c>
      <c r="D48" s="136">
        <v>0</v>
      </c>
      <c r="E48" s="115">
        <f>(D48/C48)*100-100</f>
        <v>-100</v>
      </c>
      <c r="F48" s="136">
        <v>15.04</v>
      </c>
      <c r="G48" s="136">
        <v>15.12</v>
      </c>
      <c r="H48" s="115">
        <f t="shared" si="5"/>
        <v>0.5319148936170137</v>
      </c>
      <c r="I48" s="161">
        <v>65.93</v>
      </c>
      <c r="J48" s="161">
        <v>85.53</v>
      </c>
      <c r="K48" s="115">
        <f>(J48/I48)*100-100</f>
        <v>29.72849992416198</v>
      </c>
      <c r="L48" s="161">
        <v>19.97</v>
      </c>
      <c r="M48" s="161">
        <v>20.28</v>
      </c>
      <c r="N48" s="162">
        <f>(M48/L48)*100-100</f>
        <v>1.5523284927391217</v>
      </c>
      <c r="O48" s="136">
        <f t="shared" si="0"/>
        <v>101.48</v>
      </c>
      <c r="P48" s="136">
        <f t="shared" si="0"/>
        <v>120.93</v>
      </c>
      <c r="Q48" s="115">
        <f t="shared" si="1"/>
        <v>19.16633819471818</v>
      </c>
      <c r="R48" s="45"/>
      <c r="S48" s="112"/>
      <c r="T48" s="112"/>
    </row>
    <row r="49" spans="1:20" ht="12.75">
      <c r="A49" s="160">
        <v>35</v>
      </c>
      <c r="B49" s="45" t="s">
        <v>39</v>
      </c>
      <c r="C49" s="136">
        <v>2.81</v>
      </c>
      <c r="D49" s="136">
        <v>0.45</v>
      </c>
      <c r="E49" s="115">
        <f>(D49/C49)*100-100</f>
        <v>-83.98576512455516</v>
      </c>
      <c r="F49" s="136">
        <v>42.78</v>
      </c>
      <c r="G49" s="136">
        <v>32.17</v>
      </c>
      <c r="H49" s="115">
        <f t="shared" si="5"/>
        <v>-24.8013090229079</v>
      </c>
      <c r="I49" s="161">
        <v>214.3</v>
      </c>
      <c r="J49" s="161">
        <v>195.94</v>
      </c>
      <c r="K49" s="115">
        <f>(J49/I49)*100-100</f>
        <v>-8.567428838077461</v>
      </c>
      <c r="L49" s="161">
        <v>49.85</v>
      </c>
      <c r="M49" s="161">
        <v>52.93</v>
      </c>
      <c r="N49" s="162">
        <f>(M49/L49)*100-100</f>
        <v>6.178535606820475</v>
      </c>
      <c r="O49" s="136">
        <f t="shared" si="0"/>
        <v>309.74</v>
      </c>
      <c r="P49" s="136">
        <f t="shared" si="0"/>
        <v>281.49</v>
      </c>
      <c r="Q49" s="115">
        <f t="shared" si="1"/>
        <v>-9.120552721637495</v>
      </c>
      <c r="R49" s="45"/>
      <c r="S49" s="112"/>
      <c r="T49" s="112"/>
    </row>
    <row r="50" spans="1:20" ht="12.75">
      <c r="A50" s="160"/>
      <c r="B50" s="45"/>
      <c r="C50" s="136"/>
      <c r="D50" s="136"/>
      <c r="E50" s="115"/>
      <c r="F50" s="136"/>
      <c r="G50" s="136"/>
      <c r="H50" s="115"/>
      <c r="I50" s="161"/>
      <c r="J50" s="136"/>
      <c r="K50" s="115"/>
      <c r="L50" s="161"/>
      <c r="M50" s="161"/>
      <c r="N50" s="162"/>
      <c r="O50" s="136"/>
      <c r="P50" s="136"/>
      <c r="Q50" s="115"/>
      <c r="R50" s="45"/>
      <c r="S50" s="112"/>
      <c r="T50" s="112"/>
    </row>
    <row r="51" spans="1:20" ht="12.75">
      <c r="A51" s="160">
        <v>36</v>
      </c>
      <c r="B51" s="45" t="s">
        <v>58</v>
      </c>
      <c r="C51" s="136">
        <v>3.69</v>
      </c>
      <c r="D51" s="136">
        <v>0.61</v>
      </c>
      <c r="E51" s="115">
        <f>(D51/C51)*100-100</f>
        <v>-83.46883468834687</v>
      </c>
      <c r="F51" s="136">
        <v>23.37</v>
      </c>
      <c r="G51" s="136">
        <v>18.03</v>
      </c>
      <c r="H51" s="115">
        <f>(G51/F51)*100-100</f>
        <v>-22.849807445442877</v>
      </c>
      <c r="I51" s="136">
        <v>98.52</v>
      </c>
      <c r="J51" s="136">
        <v>102.64</v>
      </c>
      <c r="K51" s="115">
        <f>(J51/I51)*100-100</f>
        <v>4.18189200162405</v>
      </c>
      <c r="L51" s="161">
        <v>32.89</v>
      </c>
      <c r="M51" s="161">
        <v>38.83</v>
      </c>
      <c r="N51" s="162">
        <f>(M51/L51)*100-100</f>
        <v>18.060200668896314</v>
      </c>
      <c r="O51" s="136">
        <f t="shared" si="0"/>
        <v>158.47</v>
      </c>
      <c r="P51" s="136">
        <f t="shared" si="0"/>
        <v>160.11</v>
      </c>
      <c r="Q51" s="115">
        <f t="shared" si="1"/>
        <v>1.0348961948633928</v>
      </c>
      <c r="R51" s="45"/>
      <c r="S51" s="112"/>
      <c r="T51" s="112"/>
    </row>
    <row r="52" spans="1:20" ht="12.75">
      <c r="A52" s="45"/>
      <c r="B52" s="45"/>
      <c r="C52" s="136"/>
      <c r="D52" s="136"/>
      <c r="E52" s="115"/>
      <c r="F52" s="136"/>
      <c r="G52" s="136"/>
      <c r="H52" s="115"/>
      <c r="I52" s="45"/>
      <c r="J52" s="136"/>
      <c r="K52" s="115"/>
      <c r="L52" s="136"/>
      <c r="M52" s="136"/>
      <c r="N52" s="162"/>
      <c r="O52" s="45"/>
      <c r="P52" s="45"/>
      <c r="Q52" s="115"/>
      <c r="R52" s="45"/>
      <c r="S52" s="112"/>
      <c r="T52" s="112"/>
    </row>
    <row r="53" spans="1:20" s="1" customFormat="1" ht="12.75">
      <c r="A53" s="141"/>
      <c r="B53" s="72" t="s">
        <v>223</v>
      </c>
      <c r="C53" s="137">
        <v>43.8</v>
      </c>
      <c r="D53" s="137">
        <v>23.6</v>
      </c>
      <c r="E53" s="138">
        <f>(D53/C53)*100-100</f>
        <v>-46.11872146118721</v>
      </c>
      <c r="F53" s="137">
        <v>134.5</v>
      </c>
      <c r="G53" s="137">
        <v>91</v>
      </c>
      <c r="H53" s="138">
        <f>(G53/F53)*100-100</f>
        <v>-32.342007434944236</v>
      </c>
      <c r="I53" s="137">
        <v>892.2</v>
      </c>
      <c r="J53" s="137">
        <v>689.8</v>
      </c>
      <c r="K53" s="138">
        <f>(J53/I53)*100-100</f>
        <v>-22.685496525442744</v>
      </c>
      <c r="L53" s="139">
        <v>125.9</v>
      </c>
      <c r="M53" s="139">
        <v>135.5</v>
      </c>
      <c r="N53" s="140">
        <f>(M53/L53)*100-100</f>
        <v>7.625099285146945</v>
      </c>
      <c r="O53" s="137">
        <f>C53+F53+I53+L53</f>
        <v>1196.4</v>
      </c>
      <c r="P53" s="137">
        <f>D53+G53+J53+M53</f>
        <v>939.9</v>
      </c>
      <c r="Q53" s="138">
        <f>(P53/O53)*100-100</f>
        <v>-21.43931795386159</v>
      </c>
      <c r="R53" s="45"/>
      <c r="S53" s="141"/>
      <c r="T53" s="141"/>
    </row>
    <row r="54" spans="1:20" ht="25.5" customHeight="1">
      <c r="A54" s="45"/>
      <c r="B54" s="45"/>
      <c r="C54" s="45" t="s">
        <v>224</v>
      </c>
      <c r="D54" s="45"/>
      <c r="E54" s="45"/>
      <c r="F54" s="45" t="s">
        <v>225</v>
      </c>
      <c r="G54" s="45"/>
      <c r="H54" s="114"/>
      <c r="I54" s="163" t="s">
        <v>226</v>
      </c>
      <c r="J54" s="136"/>
      <c r="K54" s="45"/>
      <c r="L54" s="45" t="s">
        <v>227</v>
      </c>
      <c r="M54" s="45"/>
      <c r="N54" s="45"/>
      <c r="O54" s="45"/>
      <c r="P54" s="45"/>
      <c r="Q54" s="142"/>
      <c r="R54" s="45"/>
      <c r="S54" s="112"/>
      <c r="T54" s="112"/>
    </row>
    <row r="55" spans="2:8" ht="12.75">
      <c r="B55" s="183" t="s">
        <v>255</v>
      </c>
      <c r="C55" s="50"/>
      <c r="D55" s="50"/>
      <c r="E55" s="50"/>
      <c r="F55" s="50"/>
      <c r="G55" s="50"/>
      <c r="H55" s="50"/>
    </row>
  </sheetData>
  <sheetProtection/>
  <printOptions/>
  <pageMargins left="0.86" right="0.75" top="1" bottom="1" header="0.5" footer="0.5"/>
  <pageSetup horizontalDpi="120" verticalDpi="12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25.140625" style="0" customWidth="1"/>
    <col min="2" max="2" width="16.140625" style="0" customWidth="1"/>
    <col min="3" max="3" width="10.28125" style="0" customWidth="1"/>
    <col min="4" max="4" width="8.8515625" style="0" customWidth="1"/>
    <col min="5" max="5" width="9.00390625" style="0" customWidth="1"/>
    <col min="6" max="6" width="9.57421875" style="0" customWidth="1"/>
    <col min="7" max="9" width="9.00390625" style="0" customWidth="1"/>
    <col min="10" max="10" width="9.57421875" style="0" customWidth="1"/>
    <col min="11" max="11" width="11.00390625" style="0" hidden="1" customWidth="1"/>
    <col min="12" max="12" width="26.8515625" style="0" customWidth="1"/>
    <col min="13" max="13" width="14.7109375" style="0" customWidth="1"/>
    <col min="14" max="14" width="10.7109375" style="0" customWidth="1"/>
    <col min="15" max="15" width="8.8515625" style="0" customWidth="1"/>
    <col min="16" max="16" width="9.7109375" style="0" customWidth="1"/>
    <col min="18" max="19" width="10.00390625" style="0" customWidth="1"/>
    <col min="21" max="21" width="10.7109375" style="0" customWidth="1"/>
  </cols>
  <sheetData>
    <row r="1" spans="2:21" ht="18">
      <c r="B1" s="73" t="s">
        <v>182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4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  <c r="Q2" s="10"/>
      <c r="R2" s="1"/>
      <c r="S2" s="10"/>
      <c r="T2" s="1"/>
      <c r="U2" s="1"/>
      <c r="V2" s="1"/>
      <c r="W2" s="1"/>
      <c r="X2" s="1"/>
    </row>
    <row r="3" spans="1:24" ht="12.75">
      <c r="A3" s="6" t="s">
        <v>63</v>
      </c>
      <c r="B3" s="6" t="s">
        <v>64</v>
      </c>
      <c r="C3" s="33" t="s">
        <v>19</v>
      </c>
      <c r="D3" s="33" t="s">
        <v>20</v>
      </c>
      <c r="E3" s="33" t="s">
        <v>21</v>
      </c>
      <c r="F3" s="33" t="s">
        <v>22</v>
      </c>
      <c r="G3" s="33" t="s">
        <v>23</v>
      </c>
      <c r="H3" s="33" t="s">
        <v>24</v>
      </c>
      <c r="I3" s="34" t="s">
        <v>0</v>
      </c>
      <c r="J3" s="89" t="s">
        <v>1</v>
      </c>
      <c r="K3" s="34" t="s">
        <v>1</v>
      </c>
      <c r="L3" s="6" t="s">
        <v>63</v>
      </c>
      <c r="M3" s="6" t="s">
        <v>64</v>
      </c>
      <c r="N3" s="34" t="s">
        <v>25</v>
      </c>
      <c r="O3" s="34" t="s">
        <v>17</v>
      </c>
      <c r="P3" s="34" t="s">
        <v>101</v>
      </c>
      <c r="Q3" s="53" t="s">
        <v>102</v>
      </c>
      <c r="R3" s="56" t="s">
        <v>105</v>
      </c>
      <c r="S3" s="59" t="s">
        <v>106</v>
      </c>
      <c r="T3" s="56" t="s">
        <v>131</v>
      </c>
      <c r="U3" s="56" t="s">
        <v>159</v>
      </c>
      <c r="V3" s="56" t="s">
        <v>176</v>
      </c>
      <c r="W3" s="56" t="s">
        <v>184</v>
      </c>
      <c r="X3" s="56" t="s">
        <v>249</v>
      </c>
    </row>
    <row r="4" spans="1:24" ht="12.75">
      <c r="A4" s="4"/>
      <c r="B4" s="9"/>
      <c r="C4" s="46"/>
      <c r="D4" s="46"/>
      <c r="E4" s="46"/>
      <c r="F4" s="46"/>
      <c r="G4" s="46"/>
      <c r="H4" s="46"/>
      <c r="I4" s="13"/>
      <c r="J4" s="9"/>
      <c r="K4" s="13"/>
      <c r="L4" s="4"/>
      <c r="M4" s="9"/>
      <c r="N4" s="13"/>
      <c r="O4" s="13"/>
      <c r="P4" s="13"/>
      <c r="Q4" s="1"/>
      <c r="R4" s="1"/>
      <c r="S4" s="1"/>
      <c r="T4" s="1"/>
      <c r="U4" s="1"/>
      <c r="V4" s="1"/>
      <c r="W4" s="1"/>
      <c r="X4" s="1"/>
    </row>
    <row r="5" spans="1:24" ht="12.75">
      <c r="A5" s="2" t="s">
        <v>65</v>
      </c>
      <c r="B5" s="9" t="s">
        <v>4</v>
      </c>
      <c r="C5" s="46" t="s">
        <v>5</v>
      </c>
      <c r="D5" s="46" t="s">
        <v>6</v>
      </c>
      <c r="E5" s="46" t="s">
        <v>7</v>
      </c>
      <c r="F5" s="46" t="s">
        <v>8</v>
      </c>
      <c r="G5" s="46" t="s">
        <v>9</v>
      </c>
      <c r="H5" s="46" t="s">
        <v>10</v>
      </c>
      <c r="I5" s="46" t="s">
        <v>11</v>
      </c>
      <c r="J5" s="46">
        <v>10</v>
      </c>
      <c r="K5" s="46" t="s">
        <v>66</v>
      </c>
      <c r="L5" s="2" t="s">
        <v>65</v>
      </c>
      <c r="M5" s="9" t="s">
        <v>4</v>
      </c>
      <c r="N5" s="46" t="s">
        <v>67</v>
      </c>
      <c r="O5" s="46" t="s">
        <v>68</v>
      </c>
      <c r="P5" s="46" t="s">
        <v>69</v>
      </c>
      <c r="Q5" s="46" t="s">
        <v>70</v>
      </c>
      <c r="R5" s="25" t="s">
        <v>71</v>
      </c>
      <c r="S5" s="14">
        <v>16</v>
      </c>
      <c r="T5" s="14">
        <v>17</v>
      </c>
      <c r="U5" s="14">
        <v>18</v>
      </c>
      <c r="V5" s="37">
        <v>19</v>
      </c>
      <c r="W5" s="37">
        <v>20</v>
      </c>
      <c r="X5" s="37">
        <v>21</v>
      </c>
    </row>
    <row r="6" spans="1:21" ht="12.75">
      <c r="A6" s="74" t="s">
        <v>72</v>
      </c>
      <c r="B6" s="10"/>
      <c r="C6" s="41"/>
      <c r="D6" s="41"/>
      <c r="E6" s="41"/>
      <c r="F6" s="10"/>
      <c r="G6" s="10"/>
      <c r="H6" s="10"/>
      <c r="I6" s="10"/>
      <c r="J6" s="10"/>
      <c r="K6" s="10"/>
      <c r="L6" s="74" t="s">
        <v>72</v>
      </c>
      <c r="M6" s="10"/>
      <c r="N6" s="10"/>
      <c r="O6" s="10"/>
      <c r="P6" s="10"/>
      <c r="Q6" s="10"/>
      <c r="R6" s="10"/>
      <c r="S6" s="10"/>
      <c r="T6" s="10"/>
      <c r="U6" s="10"/>
    </row>
    <row r="7" spans="1:24" ht="12.75">
      <c r="A7" s="26" t="s">
        <v>73</v>
      </c>
      <c r="B7" s="6" t="s">
        <v>74</v>
      </c>
      <c r="C7" s="75">
        <v>34.9</v>
      </c>
      <c r="D7" s="75">
        <v>36</v>
      </c>
      <c r="E7" s="75">
        <v>37</v>
      </c>
      <c r="F7" s="75">
        <v>40.11</v>
      </c>
      <c r="G7" s="75">
        <v>43.36</v>
      </c>
      <c r="H7" s="75">
        <v>46.03</v>
      </c>
      <c r="I7" s="55">
        <v>46.13</v>
      </c>
      <c r="J7" s="33">
        <v>38.99</v>
      </c>
      <c r="K7" s="38">
        <v>38.99</v>
      </c>
      <c r="L7" s="26" t="s">
        <v>73</v>
      </c>
      <c r="M7" s="6" t="s">
        <v>74</v>
      </c>
      <c r="N7" s="55">
        <v>51.13</v>
      </c>
      <c r="O7" s="39">
        <v>42.69</v>
      </c>
      <c r="P7" s="55">
        <v>45.54</v>
      </c>
      <c r="Q7" s="39">
        <v>48.42</v>
      </c>
      <c r="R7" s="55">
        <v>61.82</v>
      </c>
      <c r="S7" s="39">
        <v>66.46</v>
      </c>
      <c r="T7" s="55">
        <v>68.64</v>
      </c>
      <c r="U7" s="39">
        <v>73.83</v>
      </c>
      <c r="V7" s="58">
        <v>91.96</v>
      </c>
      <c r="W7" s="57">
        <v>94.41</v>
      </c>
      <c r="X7" s="58">
        <v>105</v>
      </c>
    </row>
    <row r="8" spans="1:21" ht="12.75">
      <c r="A8" s="26" t="s">
        <v>75</v>
      </c>
      <c r="B8" s="6" t="s">
        <v>95</v>
      </c>
      <c r="C8" s="75"/>
      <c r="D8" s="75"/>
      <c r="E8" s="75"/>
      <c r="F8" s="75"/>
      <c r="G8" s="75"/>
      <c r="H8" s="55"/>
      <c r="I8" s="55"/>
      <c r="J8" s="12"/>
      <c r="K8" s="55"/>
      <c r="L8" s="26" t="s">
        <v>75</v>
      </c>
      <c r="M8" s="6" t="s">
        <v>95</v>
      </c>
      <c r="N8" s="76"/>
      <c r="O8" s="55"/>
      <c r="P8" s="10"/>
      <c r="Q8" s="10"/>
      <c r="R8" s="10"/>
      <c r="S8" s="10"/>
      <c r="T8" s="10"/>
      <c r="U8" s="10"/>
    </row>
    <row r="9" spans="1:21" ht="12.75">
      <c r="A9" s="10"/>
      <c r="B9" s="10"/>
      <c r="C9" s="75"/>
      <c r="D9" s="75"/>
      <c r="E9" s="75"/>
      <c r="F9" s="75"/>
      <c r="G9" s="75"/>
      <c r="H9" s="55"/>
      <c r="I9" s="55"/>
      <c r="J9" s="12"/>
      <c r="K9" s="55"/>
      <c r="L9" s="10"/>
      <c r="M9" s="10"/>
      <c r="N9" s="55"/>
      <c r="O9" s="55"/>
      <c r="P9" s="10"/>
      <c r="Q9" s="10"/>
      <c r="R9" s="10"/>
      <c r="S9" s="10"/>
      <c r="T9" s="10"/>
      <c r="U9" s="10"/>
    </row>
    <row r="10" spans="1:24" ht="12.75">
      <c r="A10" s="26" t="s">
        <v>76</v>
      </c>
      <c r="B10" s="6" t="s">
        <v>77</v>
      </c>
      <c r="C10" s="75">
        <v>3.75</v>
      </c>
      <c r="D10" s="75">
        <v>3.93</v>
      </c>
      <c r="E10" s="75">
        <v>4.06</v>
      </c>
      <c r="F10" s="75">
        <v>4.73</v>
      </c>
      <c r="G10" s="75">
        <v>4.76</v>
      </c>
      <c r="H10" s="75">
        <v>5.76</v>
      </c>
      <c r="I10" s="55">
        <v>6.84</v>
      </c>
      <c r="J10" s="33">
        <v>6.75</v>
      </c>
      <c r="K10" s="38">
        <v>6.75</v>
      </c>
      <c r="L10" s="26" t="s">
        <v>76</v>
      </c>
      <c r="M10" s="6" t="s">
        <v>77</v>
      </c>
      <c r="N10" s="55">
        <v>4.66</v>
      </c>
      <c r="O10" s="55">
        <v>5.91</v>
      </c>
      <c r="P10" s="39">
        <v>5.44</v>
      </c>
      <c r="Q10" s="55">
        <v>6.14</v>
      </c>
      <c r="R10" s="55">
        <v>6.5</v>
      </c>
      <c r="S10" s="55">
        <v>6.9</v>
      </c>
      <c r="T10" s="55">
        <v>7.4</v>
      </c>
      <c r="U10" s="55">
        <v>7.96</v>
      </c>
      <c r="V10" s="58">
        <v>8.22</v>
      </c>
      <c r="W10" s="58">
        <v>9.69</v>
      </c>
      <c r="X10" s="58">
        <v>10.5</v>
      </c>
    </row>
    <row r="11" spans="1:21" ht="12.75">
      <c r="A11" s="26" t="s">
        <v>78</v>
      </c>
      <c r="B11" s="10"/>
      <c r="C11" s="75"/>
      <c r="D11" s="75"/>
      <c r="E11" s="75"/>
      <c r="F11" s="75"/>
      <c r="G11" s="75"/>
      <c r="H11" s="55"/>
      <c r="I11" s="55"/>
      <c r="J11" s="12"/>
      <c r="K11" s="55"/>
      <c r="L11" s="26" t="s">
        <v>78</v>
      </c>
      <c r="M11" s="10"/>
      <c r="N11" s="76"/>
      <c r="O11" s="55"/>
      <c r="P11" s="10"/>
      <c r="Q11" s="10"/>
      <c r="R11" s="10"/>
      <c r="S11" s="10"/>
      <c r="T11" s="10"/>
      <c r="U11" s="10"/>
    </row>
    <row r="12" spans="1:21" ht="12.75">
      <c r="A12" s="10"/>
      <c r="B12" s="10"/>
      <c r="C12" s="75"/>
      <c r="D12" s="75"/>
      <c r="E12" s="75"/>
      <c r="F12" s="75"/>
      <c r="G12" s="75"/>
      <c r="H12" s="55"/>
      <c r="I12" s="55"/>
      <c r="J12" s="12"/>
      <c r="K12" s="55"/>
      <c r="L12" s="10"/>
      <c r="M12" s="10"/>
      <c r="N12" s="55"/>
      <c r="O12" s="55"/>
      <c r="P12" s="10"/>
      <c r="Q12" s="10"/>
      <c r="R12" s="10"/>
      <c r="S12" s="10"/>
      <c r="T12" s="10"/>
      <c r="U12" s="10"/>
    </row>
    <row r="13" spans="1:24" ht="12.75">
      <c r="A13" s="26" t="s">
        <v>79</v>
      </c>
      <c r="B13" s="6" t="s">
        <v>77</v>
      </c>
      <c r="C13" s="75">
        <v>57.5</v>
      </c>
      <c r="D13" s="75">
        <v>60.33</v>
      </c>
      <c r="E13" s="75">
        <v>62.2</v>
      </c>
      <c r="F13" s="75">
        <v>65.86</v>
      </c>
      <c r="G13" s="75">
        <v>69.9</v>
      </c>
      <c r="H13" s="38">
        <v>73.27</v>
      </c>
      <c r="I13" s="38">
        <v>78.79</v>
      </c>
      <c r="J13" s="42">
        <v>84.97</v>
      </c>
      <c r="K13" s="40">
        <v>84.97</v>
      </c>
      <c r="L13" s="26" t="s">
        <v>79</v>
      </c>
      <c r="M13" s="6" t="s">
        <v>77</v>
      </c>
      <c r="N13" s="55">
        <v>87.98</v>
      </c>
      <c r="O13" s="55">
        <v>86.27</v>
      </c>
      <c r="P13" s="55">
        <v>91.8</v>
      </c>
      <c r="Q13" s="55">
        <v>98.03</v>
      </c>
      <c r="R13" s="55">
        <v>108.59</v>
      </c>
      <c r="S13" s="55">
        <v>120.26</v>
      </c>
      <c r="T13" s="55">
        <v>126.75</v>
      </c>
      <c r="U13" s="55">
        <v>155.01</v>
      </c>
      <c r="V13" s="58">
        <v>179.05</v>
      </c>
      <c r="W13" s="58">
        <v>215.81</v>
      </c>
      <c r="X13" s="58">
        <v>240</v>
      </c>
    </row>
    <row r="14" spans="1:21" ht="12.75">
      <c r="A14" s="6" t="s">
        <v>80</v>
      </c>
      <c r="B14" s="10"/>
      <c r="C14" s="75"/>
      <c r="D14" s="75"/>
      <c r="E14" s="75"/>
      <c r="F14" s="75"/>
      <c r="G14" s="75"/>
      <c r="H14" s="55"/>
      <c r="I14" s="55"/>
      <c r="J14" s="12"/>
      <c r="K14" s="55"/>
      <c r="L14" s="6" t="s">
        <v>80</v>
      </c>
      <c r="M14" s="10"/>
      <c r="N14" s="76"/>
      <c r="O14" s="55"/>
      <c r="P14" s="10"/>
      <c r="Q14" s="10"/>
      <c r="R14" s="10"/>
      <c r="S14" s="10"/>
      <c r="T14" s="10"/>
      <c r="U14" s="10"/>
    </row>
    <row r="15" spans="1:21" ht="12.75">
      <c r="A15" s="6" t="s">
        <v>81</v>
      </c>
      <c r="B15" s="10"/>
      <c r="C15" s="75"/>
      <c r="D15" s="75"/>
      <c r="E15" s="75"/>
      <c r="F15" s="75"/>
      <c r="G15" s="75"/>
      <c r="H15" s="55"/>
      <c r="I15" s="55"/>
      <c r="J15" s="12"/>
      <c r="K15" s="55"/>
      <c r="L15" s="6" t="s">
        <v>81</v>
      </c>
      <c r="M15" s="10"/>
      <c r="N15" s="55"/>
      <c r="O15" s="55"/>
      <c r="P15" s="10"/>
      <c r="Q15" s="10"/>
      <c r="R15" s="10"/>
      <c r="S15" s="10"/>
      <c r="T15" s="10"/>
      <c r="U15" s="10"/>
    </row>
    <row r="16" spans="1:21" ht="12.75">
      <c r="A16" s="10"/>
      <c r="B16" s="10"/>
      <c r="C16" s="75"/>
      <c r="D16" s="75"/>
      <c r="E16" s="75"/>
      <c r="F16" s="75"/>
      <c r="G16" s="75"/>
      <c r="H16" s="55"/>
      <c r="I16" s="55"/>
      <c r="J16" s="12"/>
      <c r="K16" s="55"/>
      <c r="L16" s="10"/>
      <c r="M16" s="10"/>
      <c r="N16" s="55"/>
      <c r="O16" s="55"/>
      <c r="P16" s="10"/>
      <c r="Q16" s="10"/>
      <c r="R16" s="10"/>
      <c r="S16" s="10"/>
      <c r="T16" s="10"/>
      <c r="U16" s="10"/>
    </row>
    <row r="17" spans="1:21" ht="12.75">
      <c r="A17" s="74" t="s">
        <v>82</v>
      </c>
      <c r="B17" s="10"/>
      <c r="C17" s="75"/>
      <c r="D17" s="75"/>
      <c r="E17" s="75"/>
      <c r="F17" s="75"/>
      <c r="G17" s="75"/>
      <c r="H17" s="55"/>
      <c r="I17" s="55"/>
      <c r="J17" s="12"/>
      <c r="K17" s="55"/>
      <c r="L17" s="74" t="s">
        <v>82</v>
      </c>
      <c r="M17" s="10"/>
      <c r="N17" s="55"/>
      <c r="O17" s="55"/>
      <c r="P17" s="10"/>
      <c r="Q17" s="10"/>
      <c r="R17" s="10"/>
      <c r="S17" s="10"/>
      <c r="T17" s="10"/>
      <c r="U17" s="10"/>
    </row>
    <row r="18" spans="1:21" ht="12.75">
      <c r="A18" s="29" t="s">
        <v>83</v>
      </c>
      <c r="B18" s="10"/>
      <c r="C18" s="75"/>
      <c r="D18" s="75"/>
      <c r="E18" s="75"/>
      <c r="F18" s="75"/>
      <c r="G18" s="75"/>
      <c r="H18" s="55"/>
      <c r="I18" s="55"/>
      <c r="J18" s="34"/>
      <c r="K18" s="55"/>
      <c r="L18" s="29" t="s">
        <v>83</v>
      </c>
      <c r="M18" s="10"/>
      <c r="N18" s="55"/>
      <c r="O18" s="55"/>
      <c r="P18" s="10"/>
      <c r="Q18" s="10"/>
      <c r="R18" s="10"/>
      <c r="S18" s="10"/>
      <c r="T18" s="10"/>
      <c r="U18" s="10"/>
    </row>
    <row r="19" spans="1:23" ht="12.75">
      <c r="A19" s="6" t="s">
        <v>100</v>
      </c>
      <c r="B19" s="6" t="s">
        <v>84</v>
      </c>
      <c r="C19" s="75">
        <v>80.46</v>
      </c>
      <c r="D19" s="75">
        <v>84.26</v>
      </c>
      <c r="E19" s="75">
        <v>87.88</v>
      </c>
      <c r="F19" s="75">
        <v>95.07</v>
      </c>
      <c r="G19" s="75">
        <v>98.23</v>
      </c>
      <c r="H19" s="75">
        <v>103.02</v>
      </c>
      <c r="I19" s="55">
        <v>109.02</v>
      </c>
      <c r="J19" s="33">
        <v>113.54</v>
      </c>
      <c r="K19" s="55">
        <v>113.54</v>
      </c>
      <c r="L19" s="6" t="s">
        <v>100</v>
      </c>
      <c r="M19" s="6" t="s">
        <v>84</v>
      </c>
      <c r="N19" s="39">
        <v>115.92</v>
      </c>
      <c r="O19" s="55">
        <v>109.2</v>
      </c>
      <c r="P19" s="55">
        <v>113.1</v>
      </c>
      <c r="Q19" s="55">
        <v>104.74</v>
      </c>
      <c r="R19" s="34">
        <v>110.77</v>
      </c>
      <c r="S19" s="34">
        <v>117.13</v>
      </c>
      <c r="T19" s="34">
        <v>127.23</v>
      </c>
      <c r="U19" s="34">
        <v>137.73</v>
      </c>
      <c r="V19">
        <v>144.19</v>
      </c>
      <c r="W19" s="175">
        <v>150.91</v>
      </c>
    </row>
    <row r="20" spans="1:23" ht="12.75">
      <c r="A20" s="6" t="s">
        <v>85</v>
      </c>
      <c r="B20" s="6" t="s">
        <v>84</v>
      </c>
      <c r="C20" s="75">
        <v>33.21</v>
      </c>
      <c r="D20" s="75">
        <v>28.43</v>
      </c>
      <c r="E20" s="75">
        <v>26.69</v>
      </c>
      <c r="F20" s="75">
        <v>29.32</v>
      </c>
      <c r="G20" s="75">
        <v>28.98</v>
      </c>
      <c r="H20" s="75">
        <v>29.77</v>
      </c>
      <c r="I20" s="55">
        <v>39.14</v>
      </c>
      <c r="J20" s="42">
        <v>41.12</v>
      </c>
      <c r="K20" s="55">
        <v>41.12</v>
      </c>
      <c r="L20" s="6" t="s">
        <v>85</v>
      </c>
      <c r="M20" s="6" t="s">
        <v>84</v>
      </c>
      <c r="N20" s="39">
        <v>47.99</v>
      </c>
      <c r="O20" s="55">
        <v>42.15</v>
      </c>
      <c r="P20" s="55">
        <v>43.82</v>
      </c>
      <c r="Q20" s="55">
        <v>40.19</v>
      </c>
      <c r="R20" s="34">
        <v>41.24</v>
      </c>
      <c r="S20" s="34">
        <v>46.24</v>
      </c>
      <c r="T20" s="34">
        <v>52.04</v>
      </c>
      <c r="U20" s="34">
        <v>55.43</v>
      </c>
      <c r="V20" s="56">
        <v>55.15</v>
      </c>
      <c r="W20" s="175">
        <v>65.06</v>
      </c>
    </row>
    <row r="21" spans="1:23" ht="12.75">
      <c r="A21" s="6" t="s">
        <v>86</v>
      </c>
      <c r="B21" s="6" t="s">
        <v>84</v>
      </c>
      <c r="C21" s="75">
        <v>13.61</v>
      </c>
      <c r="D21" s="75">
        <v>8.84</v>
      </c>
      <c r="E21" s="75">
        <v>9.09</v>
      </c>
      <c r="F21" s="75">
        <v>11.25</v>
      </c>
      <c r="G21" s="75">
        <v>11.56</v>
      </c>
      <c r="H21" s="75">
        <v>10.29</v>
      </c>
      <c r="I21" s="55">
        <v>13.72</v>
      </c>
      <c r="J21" s="42">
        <v>13.32</v>
      </c>
      <c r="K21" s="55">
        <v>13.32</v>
      </c>
      <c r="L21" s="6" t="s">
        <v>86</v>
      </c>
      <c r="M21" s="6" t="s">
        <v>84</v>
      </c>
      <c r="N21" s="39">
        <v>16.78</v>
      </c>
      <c r="O21" s="55">
        <v>15.67</v>
      </c>
      <c r="P21" s="55">
        <v>16.67</v>
      </c>
      <c r="Q21" s="55">
        <v>16.01</v>
      </c>
      <c r="R21" s="34">
        <v>15.98</v>
      </c>
      <c r="S21" s="34">
        <v>20.61</v>
      </c>
      <c r="T21" s="34">
        <v>24.13</v>
      </c>
      <c r="U21" s="34">
        <v>23.35</v>
      </c>
      <c r="V21" s="56">
        <v>26.36</v>
      </c>
      <c r="W21" s="175">
        <v>33.12</v>
      </c>
    </row>
    <row r="22" spans="1:23" ht="12.75">
      <c r="A22" s="6" t="s">
        <v>87</v>
      </c>
      <c r="B22" s="6" t="s">
        <v>84</v>
      </c>
      <c r="C22" s="75">
        <v>127.28</v>
      </c>
      <c r="D22" s="75">
        <v>121.53</v>
      </c>
      <c r="E22" s="75">
        <v>123.66</v>
      </c>
      <c r="F22" s="75">
        <v>135.64</v>
      </c>
      <c r="G22" s="75">
        <v>138.77</v>
      </c>
      <c r="H22" s="75">
        <v>143.08</v>
      </c>
      <c r="I22" s="55">
        <v>161.88</v>
      </c>
      <c r="J22" s="33">
        <v>167.68</v>
      </c>
      <c r="K22" s="55">
        <v>167.98</v>
      </c>
      <c r="L22" s="6" t="s">
        <v>87</v>
      </c>
      <c r="M22" s="6" t="s">
        <v>84</v>
      </c>
      <c r="N22" s="39">
        <v>180.69</v>
      </c>
      <c r="O22" s="55">
        <v>167.02</v>
      </c>
      <c r="P22" s="55">
        <v>173.6</v>
      </c>
      <c r="Q22" s="55">
        <v>160.94</v>
      </c>
      <c r="R22" s="34">
        <v>167.99</v>
      </c>
      <c r="S22" s="34">
        <v>183.98</v>
      </c>
      <c r="T22" s="39">
        <v>203.4</v>
      </c>
      <c r="U22" s="34">
        <v>216.51</v>
      </c>
      <c r="V22" s="56">
        <v>225.71</v>
      </c>
      <c r="W22" s="175">
        <v>249.09</v>
      </c>
    </row>
    <row r="23" spans="1:23" ht="12.75">
      <c r="A23" s="70" t="s">
        <v>158</v>
      </c>
      <c r="B23" s="6" t="s">
        <v>88</v>
      </c>
      <c r="C23" s="38">
        <v>69.84</v>
      </c>
      <c r="D23" s="38">
        <v>65.48</v>
      </c>
      <c r="E23" s="38">
        <v>66.27</v>
      </c>
      <c r="F23" s="38">
        <v>72.13</v>
      </c>
      <c r="G23" s="38">
        <v>74.02</v>
      </c>
      <c r="H23" s="38">
        <v>75.47</v>
      </c>
      <c r="I23" s="55">
        <v>84.94</v>
      </c>
      <c r="J23" s="33">
        <v>87.02</v>
      </c>
      <c r="K23" s="55">
        <v>87.02</v>
      </c>
      <c r="L23" s="70" t="s">
        <v>158</v>
      </c>
      <c r="M23" s="6" t="s">
        <v>88</v>
      </c>
      <c r="N23" s="39">
        <v>94.94</v>
      </c>
      <c r="O23" s="55">
        <v>89.63</v>
      </c>
      <c r="P23" s="39">
        <v>91.13</v>
      </c>
      <c r="Q23" s="39">
        <v>91.45</v>
      </c>
      <c r="R23" s="34">
        <v>88.05</v>
      </c>
      <c r="S23" s="34">
        <v>94.52</v>
      </c>
      <c r="T23" s="39">
        <v>105.5</v>
      </c>
      <c r="U23" s="177">
        <v>111.76</v>
      </c>
      <c r="V23" s="178" t="s">
        <v>233</v>
      </c>
      <c r="W23" s="176" t="s">
        <v>234</v>
      </c>
    </row>
    <row r="24" spans="1:21" ht="12.75">
      <c r="A24" s="10"/>
      <c r="B24" s="10"/>
      <c r="C24" s="75"/>
      <c r="D24" s="75"/>
      <c r="E24" s="75"/>
      <c r="F24" s="75"/>
      <c r="G24" s="75"/>
      <c r="H24" s="55"/>
      <c r="I24" s="55"/>
      <c r="J24" s="34"/>
      <c r="K24" s="55"/>
      <c r="L24" s="10"/>
      <c r="M24" s="10"/>
      <c r="N24" s="55"/>
      <c r="O24" s="55"/>
      <c r="P24" s="10"/>
      <c r="Q24" s="10"/>
      <c r="R24" s="10"/>
      <c r="S24" s="10"/>
      <c r="T24" s="28"/>
      <c r="U24" s="10"/>
    </row>
    <row r="25" spans="1:21" ht="12.75">
      <c r="A25" s="74" t="s">
        <v>89</v>
      </c>
      <c r="B25" s="10"/>
      <c r="C25" s="10"/>
      <c r="D25" s="10"/>
      <c r="E25" s="10"/>
      <c r="F25" s="10"/>
      <c r="G25" s="10"/>
      <c r="H25" s="10"/>
      <c r="I25" s="10"/>
      <c r="J25" s="34"/>
      <c r="K25" s="10"/>
      <c r="L25" s="74" t="s">
        <v>89</v>
      </c>
      <c r="M25" s="10"/>
      <c r="N25" s="10"/>
      <c r="O25" s="10"/>
      <c r="P25" s="10"/>
      <c r="Q25" s="10"/>
      <c r="R25" s="10"/>
      <c r="S25" s="10"/>
      <c r="T25" s="28"/>
      <c r="U25" s="10"/>
    </row>
    <row r="26" spans="1:23" ht="12.75">
      <c r="A26" s="6" t="s">
        <v>93</v>
      </c>
      <c r="B26" s="6" t="s">
        <v>96</v>
      </c>
      <c r="C26" s="75">
        <v>72.13</v>
      </c>
      <c r="D26" s="75">
        <v>70.79</v>
      </c>
      <c r="E26" s="75">
        <v>63.65</v>
      </c>
      <c r="F26" s="75">
        <v>61.36</v>
      </c>
      <c r="G26" s="75">
        <v>61.26</v>
      </c>
      <c r="H26" s="75">
        <v>56.11</v>
      </c>
      <c r="I26" s="55">
        <v>52.24</v>
      </c>
      <c r="J26" s="33">
        <v>49.16</v>
      </c>
      <c r="K26" s="55">
        <v>49.16</v>
      </c>
      <c r="L26" s="6" t="s">
        <v>93</v>
      </c>
      <c r="M26" s="6" t="s">
        <v>96</v>
      </c>
      <c r="N26" s="55">
        <v>46.2</v>
      </c>
      <c r="O26" s="39">
        <v>43.58</v>
      </c>
      <c r="P26" s="34">
        <v>47.02</v>
      </c>
      <c r="Q26" s="39">
        <v>48.3</v>
      </c>
      <c r="R26" s="39">
        <v>41</v>
      </c>
      <c r="S26" s="34">
        <v>40.67</v>
      </c>
      <c r="T26" s="34">
        <v>39.77</v>
      </c>
      <c r="U26" s="55">
        <v>41.51</v>
      </c>
      <c r="V26" s="28">
        <v>44.77</v>
      </c>
      <c r="W26" s="28">
        <v>43.86</v>
      </c>
    </row>
    <row r="27" spans="1:21" ht="12.75">
      <c r="A27" s="6" t="s">
        <v>90</v>
      </c>
      <c r="B27" s="6"/>
      <c r="C27" s="75"/>
      <c r="D27" s="75"/>
      <c r="E27" s="75"/>
      <c r="F27" s="75"/>
      <c r="G27" s="75"/>
      <c r="H27" s="55"/>
      <c r="I27" s="55"/>
      <c r="J27" s="33"/>
      <c r="K27" s="55"/>
      <c r="L27" s="6" t="s">
        <v>90</v>
      </c>
      <c r="M27" s="6"/>
      <c r="N27" s="55"/>
      <c r="O27" s="55"/>
      <c r="P27" s="10"/>
      <c r="Q27" s="10"/>
      <c r="R27" s="10"/>
      <c r="S27" s="10"/>
      <c r="T27" s="28"/>
      <c r="U27" s="10"/>
    </row>
    <row r="28" spans="1:21" ht="12.75">
      <c r="A28" s="10"/>
      <c r="B28" s="10"/>
      <c r="C28" s="55"/>
      <c r="D28" s="55"/>
      <c r="E28" s="55"/>
      <c r="F28" s="55"/>
      <c r="G28" s="55"/>
      <c r="H28" s="55"/>
      <c r="I28" s="55"/>
      <c r="J28" s="34"/>
      <c r="K28" s="55"/>
      <c r="L28" s="10"/>
      <c r="M28" s="10"/>
      <c r="N28" s="55"/>
      <c r="O28" s="55"/>
      <c r="P28" s="10"/>
      <c r="Q28" s="10"/>
      <c r="R28" s="10"/>
      <c r="S28" s="10"/>
      <c r="T28" s="28"/>
      <c r="U28" s="10"/>
    </row>
    <row r="29" spans="1:21" ht="12.75">
      <c r="A29" s="74" t="s">
        <v>103</v>
      </c>
      <c r="B29" s="10"/>
      <c r="C29" s="75"/>
      <c r="D29" s="75"/>
      <c r="E29" s="75"/>
      <c r="F29" s="75"/>
      <c r="G29" s="75"/>
      <c r="H29" s="55"/>
      <c r="I29" s="55"/>
      <c r="J29" s="34"/>
      <c r="K29" s="55"/>
      <c r="L29" s="74" t="s">
        <v>103</v>
      </c>
      <c r="M29" s="10"/>
      <c r="N29" s="55"/>
      <c r="O29" s="55"/>
      <c r="P29" s="10"/>
      <c r="Q29" s="10"/>
      <c r="R29" s="10"/>
      <c r="S29" s="10"/>
      <c r="T29" s="28"/>
      <c r="U29" s="10"/>
    </row>
    <row r="30" spans="1:23" ht="12.75">
      <c r="A30" s="29" t="s">
        <v>91</v>
      </c>
      <c r="B30" s="70" t="s">
        <v>180</v>
      </c>
      <c r="C30" s="83" t="s">
        <v>16</v>
      </c>
      <c r="D30" s="83" t="s">
        <v>16</v>
      </c>
      <c r="E30" s="83" t="s">
        <v>16</v>
      </c>
      <c r="F30" s="83" t="s">
        <v>16</v>
      </c>
      <c r="G30" s="83" t="s">
        <v>16</v>
      </c>
      <c r="H30" s="83" t="s">
        <v>16</v>
      </c>
      <c r="I30" s="83" t="s">
        <v>16</v>
      </c>
      <c r="J30" s="83" t="s">
        <v>16</v>
      </c>
      <c r="K30" s="38" t="s">
        <v>94</v>
      </c>
      <c r="L30" s="29" t="s">
        <v>91</v>
      </c>
      <c r="M30" s="70" t="s">
        <v>180</v>
      </c>
      <c r="N30" s="83" t="s">
        <v>16</v>
      </c>
      <c r="O30" s="83">
        <v>4.36</v>
      </c>
      <c r="P30" s="83">
        <v>4.7</v>
      </c>
      <c r="Q30" s="38">
        <v>4.3</v>
      </c>
      <c r="R30" s="38">
        <v>5.55</v>
      </c>
      <c r="S30" s="34">
        <v>7.37</v>
      </c>
      <c r="T30" s="34">
        <v>8.67</v>
      </c>
      <c r="U30" s="34">
        <v>11.41</v>
      </c>
      <c r="V30" s="34">
        <v>7.34</v>
      </c>
      <c r="W30" s="83">
        <v>6.77</v>
      </c>
    </row>
    <row r="31" spans="1:24" ht="12.75">
      <c r="A31" s="9" t="s">
        <v>97</v>
      </c>
      <c r="B31" s="1"/>
      <c r="C31" s="18"/>
      <c r="D31" s="18"/>
      <c r="E31" s="18"/>
      <c r="F31" s="18"/>
      <c r="G31" s="18"/>
      <c r="H31" s="1"/>
      <c r="I31" s="1"/>
      <c r="J31" s="1"/>
      <c r="K31" s="1"/>
      <c r="L31" s="9" t="s">
        <v>97</v>
      </c>
      <c r="M31" s="1"/>
      <c r="N31" s="1"/>
      <c r="O31" s="1"/>
      <c r="P31" s="1"/>
      <c r="Q31" s="1"/>
      <c r="R31" s="1"/>
      <c r="S31" s="1"/>
      <c r="T31" s="14"/>
      <c r="U31" s="1"/>
      <c r="V31" s="1"/>
      <c r="W31" s="1"/>
      <c r="X31" s="1"/>
    </row>
    <row r="32" spans="1:20" ht="15" customHeight="1">
      <c r="A32" s="3"/>
      <c r="E32" s="41"/>
      <c r="F32" s="41"/>
      <c r="G32" s="41"/>
      <c r="I32" s="10" t="s">
        <v>168</v>
      </c>
      <c r="J32" s="10"/>
      <c r="L32" s="3" t="s">
        <v>160</v>
      </c>
      <c r="O32" s="10"/>
      <c r="P32" s="10"/>
      <c r="S32" s="10"/>
      <c r="T32" s="28"/>
    </row>
    <row r="33" spans="1:12" ht="12.75">
      <c r="A33" s="6"/>
      <c r="B33" s="10"/>
      <c r="C33" s="41"/>
      <c r="D33" s="41"/>
      <c r="L33" s="6"/>
    </row>
    <row r="34" spans="4:25" ht="12.75">
      <c r="D34" s="52"/>
      <c r="L34" t="s">
        <v>248</v>
      </c>
      <c r="Y34" t="s">
        <v>12</v>
      </c>
    </row>
    <row r="35" spans="1:12" ht="12.75">
      <c r="A35" s="3"/>
      <c r="L35" s="3" t="s">
        <v>92</v>
      </c>
    </row>
    <row r="36" spans="1:12" ht="12.75">
      <c r="A36" s="3"/>
      <c r="L36" s="3" t="s">
        <v>104</v>
      </c>
    </row>
    <row r="37" ht="12.75">
      <c r="L37" s="3" t="s">
        <v>232</v>
      </c>
    </row>
    <row r="38" ht="12.75">
      <c r="B38" s="3"/>
    </row>
    <row r="39" ht="12.75">
      <c r="B39" s="3"/>
    </row>
    <row r="40" ht="12.75">
      <c r="B40" s="3"/>
    </row>
    <row r="41" spans="2:14" ht="12.75">
      <c r="B41" s="3"/>
      <c r="N41" s="10"/>
    </row>
    <row r="42" spans="2:13" ht="12.75">
      <c r="B42" s="3"/>
      <c r="M42" s="10"/>
    </row>
  </sheetData>
  <sheetProtection/>
  <printOptions/>
  <pageMargins left="1.15" right="0.75" top="1" bottom="1" header="0.5" footer="0.5"/>
  <pageSetup horizontalDpi="120" verticalDpi="120" orientation="landscape" scale="75" r:id="rId1"/>
  <colBreaks count="1" manualBreakCount="1">
    <brk id="1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25">
      <selection activeCell="C48" sqref="C48"/>
    </sheetView>
  </sheetViews>
  <sheetFormatPr defaultColWidth="9.140625" defaultRowHeight="12.75"/>
  <cols>
    <col min="1" max="1" width="16.8515625" style="0" customWidth="1"/>
    <col min="2" max="2" width="9.00390625" style="0" customWidth="1"/>
    <col min="3" max="3" width="10.28125" style="12" customWidth="1"/>
    <col min="4" max="4" width="6.28125" style="12" customWidth="1"/>
    <col min="5" max="5" width="10.28125" style="12" customWidth="1"/>
    <col min="6" max="6" width="7.28125" style="12" customWidth="1"/>
    <col min="7" max="7" width="12.57421875" style="12" customWidth="1"/>
    <col min="8" max="8" width="14.00390625" style="12" customWidth="1"/>
    <col min="10" max="10" width="5.57421875" style="0" customWidth="1"/>
  </cols>
  <sheetData>
    <row r="1" spans="1:8" ht="15.75">
      <c r="A1" s="16" t="s">
        <v>235</v>
      </c>
      <c r="B1" s="78"/>
      <c r="C1" s="77"/>
      <c r="D1" s="77"/>
      <c r="E1" s="77"/>
      <c r="F1" s="77"/>
      <c r="G1" s="77"/>
      <c r="H1" s="22"/>
    </row>
    <row r="2" spans="2:8" ht="15">
      <c r="B2" s="78"/>
      <c r="C2" s="77"/>
      <c r="D2" s="77"/>
      <c r="E2" s="77"/>
      <c r="F2" s="77"/>
      <c r="G2" s="77"/>
      <c r="H2" s="77"/>
    </row>
    <row r="3" spans="1:10" ht="15">
      <c r="A3" s="87"/>
      <c r="B3" s="87"/>
      <c r="C3" s="98"/>
      <c r="D3" s="98"/>
      <c r="E3" s="98"/>
      <c r="F3" s="98"/>
      <c r="G3" s="98"/>
      <c r="H3" s="117" t="s">
        <v>45</v>
      </c>
      <c r="I3" s="10"/>
      <c r="J3" s="10"/>
    </row>
    <row r="4" spans="1:10" ht="15">
      <c r="A4" s="120" t="s">
        <v>13</v>
      </c>
      <c r="B4" s="121"/>
      <c r="C4" s="122" t="s">
        <v>2</v>
      </c>
      <c r="D4" s="123"/>
      <c r="E4" s="122" t="s">
        <v>14</v>
      </c>
      <c r="F4" s="123"/>
      <c r="G4" s="122" t="s">
        <v>15</v>
      </c>
      <c r="H4" s="122" t="s">
        <v>3</v>
      </c>
      <c r="I4" s="10"/>
      <c r="J4" s="10"/>
    </row>
    <row r="5" spans="1:10" ht="14.25">
      <c r="A5" s="124">
        <v>1</v>
      </c>
      <c r="B5" s="125"/>
      <c r="C5" s="126">
        <v>2</v>
      </c>
      <c r="D5" s="127"/>
      <c r="E5" s="126">
        <v>3</v>
      </c>
      <c r="F5" s="127"/>
      <c r="G5" s="126">
        <v>4</v>
      </c>
      <c r="H5" s="126">
        <v>5</v>
      </c>
      <c r="I5" s="71"/>
      <c r="J5" s="10"/>
    </row>
    <row r="6" spans="1:10" ht="15">
      <c r="A6" s="86" t="s">
        <v>231</v>
      </c>
      <c r="B6" s="87"/>
      <c r="C6" s="117">
        <v>58.7</v>
      </c>
      <c r="D6" s="98"/>
      <c r="E6" s="117">
        <v>6.9</v>
      </c>
      <c r="F6" s="98"/>
      <c r="G6" s="118" t="s">
        <v>16</v>
      </c>
      <c r="H6" s="117">
        <v>65.6</v>
      </c>
      <c r="I6" s="71"/>
      <c r="J6" s="10"/>
    </row>
    <row r="7" spans="1:8" ht="15">
      <c r="A7" s="92" t="s">
        <v>47</v>
      </c>
      <c r="B7" s="93"/>
      <c r="C7" s="94">
        <v>107.5</v>
      </c>
      <c r="D7" s="94"/>
      <c r="E7" s="94">
        <v>13</v>
      </c>
      <c r="F7" s="94"/>
      <c r="G7" s="94">
        <v>10.3</v>
      </c>
      <c r="H7" s="84">
        <f>SUM(C7:G7)</f>
        <v>130.8</v>
      </c>
    </row>
    <row r="8" spans="1:8" ht="15">
      <c r="A8" s="92" t="s">
        <v>48</v>
      </c>
      <c r="B8" s="93"/>
      <c r="C8" s="94">
        <v>210</v>
      </c>
      <c r="D8" s="94"/>
      <c r="E8" s="94">
        <v>53.1</v>
      </c>
      <c r="F8" s="94"/>
      <c r="G8" s="94">
        <v>29</v>
      </c>
      <c r="H8" s="84">
        <f>SUM(C8:G8)</f>
        <v>292.1</v>
      </c>
    </row>
    <row r="9" spans="1:8" ht="15">
      <c r="A9" s="92" t="s">
        <v>49</v>
      </c>
      <c r="B9" s="93"/>
      <c r="C9" s="94">
        <v>574.8</v>
      </c>
      <c r="D9" s="94"/>
      <c r="E9" s="94">
        <v>132.5</v>
      </c>
      <c r="F9" s="94"/>
      <c r="G9" s="94">
        <v>77.3</v>
      </c>
      <c r="H9" s="84">
        <f>SUM(C9:G9)</f>
        <v>784.5999999999999</v>
      </c>
    </row>
    <row r="10" spans="1:8" ht="15">
      <c r="A10" s="92" t="s">
        <v>50</v>
      </c>
      <c r="B10" s="93"/>
      <c r="C10" s="94">
        <v>1487</v>
      </c>
      <c r="D10" s="94"/>
      <c r="E10" s="94">
        <v>462</v>
      </c>
      <c r="F10" s="94"/>
      <c r="G10" s="94">
        <v>228</v>
      </c>
      <c r="H10" s="84">
        <f>SUM(C10:G10)</f>
        <v>2177</v>
      </c>
    </row>
    <row r="11" spans="1:8" ht="15">
      <c r="A11" s="92" t="s">
        <v>51</v>
      </c>
      <c r="B11" s="93"/>
      <c r="C11" s="84">
        <v>2148.6</v>
      </c>
      <c r="D11" s="85"/>
      <c r="E11" s="84">
        <v>466.8</v>
      </c>
      <c r="F11" s="85"/>
      <c r="G11" s="84">
        <v>278.3</v>
      </c>
      <c r="H11" s="84">
        <f>SUM(C11:G11)</f>
        <v>2893.7000000000003</v>
      </c>
    </row>
    <row r="12" spans="1:8" ht="15">
      <c r="A12" s="92" t="s">
        <v>52</v>
      </c>
      <c r="B12" s="93"/>
      <c r="C12" s="84">
        <v>3678.1</v>
      </c>
      <c r="D12" s="84"/>
      <c r="E12" s="84">
        <v>1213.6</v>
      </c>
      <c r="F12" s="84"/>
      <c r="G12" s="84">
        <v>623.9</v>
      </c>
      <c r="H12" s="84">
        <f aca="true" t="shared" si="0" ref="H12:H23">SUM(C12:G12)</f>
        <v>5515.599999999999</v>
      </c>
    </row>
    <row r="13" spans="1:8" ht="15">
      <c r="A13" s="93" t="s">
        <v>31</v>
      </c>
      <c r="B13" s="93"/>
      <c r="C13" s="85">
        <v>5660.8</v>
      </c>
      <c r="D13" s="85"/>
      <c r="E13" s="85">
        <v>2005.2</v>
      </c>
      <c r="F13" s="85"/>
      <c r="G13" s="85">
        <v>808.1</v>
      </c>
      <c r="H13" s="84">
        <f t="shared" si="0"/>
        <v>8474.1</v>
      </c>
    </row>
    <row r="14" spans="1:8" ht="15">
      <c r="A14" s="93" t="s">
        <v>32</v>
      </c>
      <c r="B14" s="93"/>
      <c r="C14" s="85">
        <v>5716</v>
      </c>
      <c r="D14" s="85"/>
      <c r="E14" s="85">
        <v>2078.9</v>
      </c>
      <c r="F14" s="85"/>
      <c r="G14" s="85">
        <v>850</v>
      </c>
      <c r="H14" s="84">
        <f t="shared" si="0"/>
        <v>8644.9</v>
      </c>
    </row>
    <row r="15" spans="1:8" ht="15">
      <c r="A15" s="92" t="s">
        <v>33</v>
      </c>
      <c r="B15" s="93"/>
      <c r="C15" s="84">
        <v>5716.8</v>
      </c>
      <c r="D15" s="84"/>
      <c r="E15" s="84">
        <v>2187</v>
      </c>
      <c r="F15" s="84"/>
      <c r="G15" s="84">
        <v>880.5</v>
      </c>
      <c r="H15" s="84">
        <f t="shared" si="0"/>
        <v>8784.3</v>
      </c>
    </row>
    <row r="16" spans="1:8" ht="15">
      <c r="A16" s="92" t="s">
        <v>34</v>
      </c>
      <c r="B16" s="93"/>
      <c r="C16" s="84">
        <v>7251</v>
      </c>
      <c r="D16" s="84"/>
      <c r="E16" s="84">
        <v>2720.7</v>
      </c>
      <c r="F16" s="84"/>
      <c r="G16" s="84">
        <v>1068.3</v>
      </c>
      <c r="H16" s="84">
        <f t="shared" si="0"/>
        <v>11040</v>
      </c>
    </row>
    <row r="17" spans="1:8" ht="15">
      <c r="A17" s="92" t="s">
        <v>35</v>
      </c>
      <c r="B17" s="93"/>
      <c r="C17" s="84">
        <v>7386</v>
      </c>
      <c r="D17" s="84"/>
      <c r="E17" s="84">
        <v>3014.21</v>
      </c>
      <c r="F17" s="84"/>
      <c r="G17" s="84">
        <v>1168</v>
      </c>
      <c r="H17" s="84">
        <f t="shared" si="0"/>
        <v>11568.21</v>
      </c>
    </row>
    <row r="18" spans="1:8" ht="15">
      <c r="A18" s="92" t="s">
        <v>18</v>
      </c>
      <c r="B18" s="93"/>
      <c r="C18" s="84">
        <v>7997.2</v>
      </c>
      <c r="D18" s="84"/>
      <c r="E18" s="84">
        <v>3221</v>
      </c>
      <c r="F18" s="84"/>
      <c r="G18" s="84">
        <v>1328</v>
      </c>
      <c r="H18" s="84">
        <f t="shared" si="0"/>
        <v>12546.2</v>
      </c>
    </row>
    <row r="19" spans="1:8" ht="15">
      <c r="A19" s="92" t="s">
        <v>19</v>
      </c>
      <c r="B19" s="93"/>
      <c r="C19" s="84">
        <v>8046.3</v>
      </c>
      <c r="D19" s="84"/>
      <c r="E19" s="84">
        <v>3321.2</v>
      </c>
      <c r="F19" s="84"/>
      <c r="G19" s="84">
        <v>1360.5</v>
      </c>
      <c r="H19" s="84">
        <f t="shared" si="0"/>
        <v>12728</v>
      </c>
    </row>
    <row r="20" spans="1:8" ht="15">
      <c r="A20" s="93" t="s">
        <v>20</v>
      </c>
      <c r="B20" s="93"/>
      <c r="C20" s="85">
        <v>8426.8</v>
      </c>
      <c r="D20" s="85"/>
      <c r="E20" s="85">
        <v>2843.8</v>
      </c>
      <c r="F20" s="85"/>
      <c r="G20" s="85">
        <v>883.9</v>
      </c>
      <c r="H20" s="84">
        <f t="shared" si="0"/>
        <v>12154.499999999998</v>
      </c>
    </row>
    <row r="21" spans="1:8" ht="15">
      <c r="A21" s="93" t="s">
        <v>21</v>
      </c>
      <c r="B21" s="93"/>
      <c r="C21" s="85">
        <v>8788.3</v>
      </c>
      <c r="D21" s="85"/>
      <c r="E21" s="85">
        <v>2669.3</v>
      </c>
      <c r="F21" s="85"/>
      <c r="G21" s="85">
        <v>908.4</v>
      </c>
      <c r="H21" s="84">
        <f t="shared" si="0"/>
        <v>12365.999999999998</v>
      </c>
    </row>
    <row r="22" spans="1:8" ht="15">
      <c r="A22" s="93" t="s">
        <v>22</v>
      </c>
      <c r="B22" s="93"/>
      <c r="C22" s="85">
        <v>9507.1</v>
      </c>
      <c r="D22" s="85"/>
      <c r="E22" s="85">
        <v>2931.7</v>
      </c>
      <c r="F22" s="85"/>
      <c r="G22" s="85">
        <v>1124.7</v>
      </c>
      <c r="H22" s="84">
        <f t="shared" si="0"/>
        <v>13563.5</v>
      </c>
    </row>
    <row r="23" spans="1:8" ht="15">
      <c r="A23" s="93" t="s">
        <v>23</v>
      </c>
      <c r="B23" s="93"/>
      <c r="C23" s="85">
        <v>9822.8</v>
      </c>
      <c r="D23" s="85"/>
      <c r="E23" s="85">
        <v>2897.5</v>
      </c>
      <c r="F23" s="85"/>
      <c r="G23" s="85">
        <v>1155.8</v>
      </c>
      <c r="H23" s="84">
        <f t="shared" si="0"/>
        <v>13876.099999999999</v>
      </c>
    </row>
    <row r="24" spans="1:8" ht="15">
      <c r="A24" s="92" t="s">
        <v>24</v>
      </c>
      <c r="B24" s="93"/>
      <c r="C24" s="84">
        <v>10301.8</v>
      </c>
      <c r="D24" s="84"/>
      <c r="E24" s="84">
        <v>2976.8</v>
      </c>
      <c r="F24" s="84"/>
      <c r="G24" s="84">
        <v>1029.6</v>
      </c>
      <c r="H24" s="84">
        <v>14308.1</v>
      </c>
    </row>
    <row r="25" spans="1:8" ht="15">
      <c r="A25" s="92" t="s">
        <v>0</v>
      </c>
      <c r="B25" s="93"/>
      <c r="C25" s="84">
        <v>10901.8</v>
      </c>
      <c r="D25" s="84"/>
      <c r="E25" s="84">
        <v>3913.6</v>
      </c>
      <c r="F25" s="84"/>
      <c r="G25" s="84">
        <v>1372.5</v>
      </c>
      <c r="H25" s="84">
        <v>16187.9</v>
      </c>
    </row>
    <row r="26" spans="1:8" ht="15">
      <c r="A26" s="92" t="s">
        <v>1</v>
      </c>
      <c r="B26" s="93"/>
      <c r="C26" s="84">
        <v>11353.8</v>
      </c>
      <c r="D26" s="84"/>
      <c r="E26" s="84">
        <v>4112.2</v>
      </c>
      <c r="F26" s="84"/>
      <c r="G26" s="84">
        <v>1331.5</v>
      </c>
      <c r="H26" s="84">
        <f aca="true" t="shared" si="1" ref="H26:H31">SUM(C26:G26)</f>
        <v>16797.5</v>
      </c>
    </row>
    <row r="27" spans="1:8" ht="15">
      <c r="A27" s="92" t="s">
        <v>25</v>
      </c>
      <c r="B27" s="93"/>
      <c r="C27" s="84">
        <v>11592.7</v>
      </c>
      <c r="D27" s="84"/>
      <c r="E27" s="84">
        <v>4798.3</v>
      </c>
      <c r="F27" s="84"/>
      <c r="G27" s="84">
        <v>1678.7</v>
      </c>
      <c r="H27" s="84">
        <f t="shared" si="1"/>
        <v>18069.7</v>
      </c>
    </row>
    <row r="28" spans="1:8" s="10" customFormat="1" ht="15">
      <c r="A28" s="86" t="s">
        <v>17</v>
      </c>
      <c r="B28" s="87"/>
      <c r="C28" s="88">
        <v>10920.2</v>
      </c>
      <c r="D28" s="88"/>
      <c r="E28" s="88">
        <v>4214.6</v>
      </c>
      <c r="F28" s="88"/>
      <c r="G28" s="88">
        <v>1567.5</v>
      </c>
      <c r="H28" s="95">
        <f t="shared" si="1"/>
        <v>16702.300000000003</v>
      </c>
    </row>
    <row r="29" spans="1:8" s="10" customFormat="1" ht="15">
      <c r="A29" s="86" t="s">
        <v>101</v>
      </c>
      <c r="B29" s="87"/>
      <c r="C29" s="88">
        <v>11310.2</v>
      </c>
      <c r="D29" s="88"/>
      <c r="E29" s="88">
        <v>4382.4</v>
      </c>
      <c r="F29" s="88"/>
      <c r="G29" s="88">
        <v>1667.1</v>
      </c>
      <c r="H29" s="96">
        <f t="shared" si="1"/>
        <v>17359.7</v>
      </c>
    </row>
    <row r="30" spans="1:8" s="10" customFormat="1" ht="15">
      <c r="A30" s="86">
        <v>2002.03</v>
      </c>
      <c r="B30" s="87"/>
      <c r="C30" s="88">
        <v>10474.12</v>
      </c>
      <c r="D30" s="88"/>
      <c r="E30" s="88">
        <v>4018.81</v>
      </c>
      <c r="F30" s="88"/>
      <c r="G30" s="88">
        <v>1601.16</v>
      </c>
      <c r="H30" s="96">
        <f t="shared" si="1"/>
        <v>16094.09</v>
      </c>
    </row>
    <row r="31" spans="1:10" ht="15">
      <c r="A31" s="86" t="s">
        <v>105</v>
      </c>
      <c r="B31" s="87"/>
      <c r="C31" s="88">
        <v>11076.95</v>
      </c>
      <c r="D31" s="88"/>
      <c r="E31" s="88">
        <v>4124.28</v>
      </c>
      <c r="F31" s="88"/>
      <c r="G31" s="88">
        <v>1597.91</v>
      </c>
      <c r="H31" s="88">
        <f t="shared" si="1"/>
        <v>16799.14</v>
      </c>
      <c r="I31" s="10"/>
      <c r="J31" s="10"/>
    </row>
    <row r="32" spans="1:10" ht="15">
      <c r="A32" s="86" t="s">
        <v>106</v>
      </c>
      <c r="B32" s="87"/>
      <c r="C32" s="88">
        <v>11713.9</v>
      </c>
      <c r="D32" s="88"/>
      <c r="E32" s="88">
        <v>4623.8</v>
      </c>
      <c r="F32" s="88"/>
      <c r="G32" s="88">
        <v>2060.6</v>
      </c>
      <c r="H32" s="88">
        <f>SUM(C32:G32)</f>
        <v>18398.3</v>
      </c>
      <c r="I32" s="10"/>
      <c r="J32" s="10"/>
    </row>
    <row r="33" spans="1:10" ht="15">
      <c r="A33" s="86" t="s">
        <v>131</v>
      </c>
      <c r="B33" s="87"/>
      <c r="C33" s="88">
        <v>12723.3</v>
      </c>
      <c r="D33" s="88"/>
      <c r="E33" s="88">
        <v>5203.7</v>
      </c>
      <c r="F33" s="88"/>
      <c r="G33" s="88">
        <v>2413.3</v>
      </c>
      <c r="H33" s="88">
        <f>SUM(C33:G33)</f>
        <v>20340.3</v>
      </c>
      <c r="I33" s="10"/>
      <c r="J33" s="10"/>
    </row>
    <row r="34" spans="1:10" ht="15">
      <c r="A34" s="97" t="s">
        <v>159</v>
      </c>
      <c r="B34" s="87"/>
      <c r="C34" s="98">
        <v>13772.9</v>
      </c>
      <c r="D34" s="98"/>
      <c r="E34" s="98">
        <v>5543.3</v>
      </c>
      <c r="F34" s="98"/>
      <c r="G34" s="98">
        <v>2334.8</v>
      </c>
      <c r="H34" s="99">
        <v>21651</v>
      </c>
      <c r="I34" s="10"/>
      <c r="J34" s="10"/>
    </row>
    <row r="35" spans="1:8" s="10" customFormat="1" ht="15">
      <c r="A35" s="97" t="s">
        <v>176</v>
      </c>
      <c r="B35" s="87"/>
      <c r="C35" s="98">
        <v>14419.1</v>
      </c>
      <c r="D35" s="98"/>
      <c r="E35" s="98">
        <v>5514.7</v>
      </c>
      <c r="F35" s="98"/>
      <c r="G35" s="98">
        <v>2636.3</v>
      </c>
      <c r="H35" s="99">
        <v>22570.1</v>
      </c>
    </row>
    <row r="36" spans="1:8" ht="15">
      <c r="A36" s="100" t="s">
        <v>184</v>
      </c>
      <c r="B36" s="90"/>
      <c r="C36" s="91">
        <v>15090.5</v>
      </c>
      <c r="D36" s="91"/>
      <c r="E36" s="91">
        <v>6506.2</v>
      </c>
      <c r="F36" s="91"/>
      <c r="G36" s="91">
        <v>3312.6</v>
      </c>
      <c r="H36" s="101">
        <v>24909.3</v>
      </c>
    </row>
    <row r="37" spans="9:10" ht="12.75">
      <c r="I37" s="103"/>
      <c r="J37" s="103"/>
    </row>
    <row r="38" spans="1:8" ht="12.75">
      <c r="A38" s="102" t="s">
        <v>236</v>
      </c>
      <c r="B38" s="103"/>
      <c r="C38" s="104"/>
      <c r="D38" s="104"/>
      <c r="E38" s="104"/>
      <c r="F38" s="104"/>
      <c r="G38" s="104"/>
      <c r="H38" s="104"/>
    </row>
    <row r="39" spans="1:7" ht="12.75">
      <c r="A39" s="3" t="s">
        <v>161</v>
      </c>
      <c r="C39"/>
      <c r="D39" s="50"/>
      <c r="E39" s="50"/>
      <c r="F39" s="50"/>
      <c r="G39" s="50"/>
    </row>
  </sheetData>
  <sheetProtection/>
  <printOptions/>
  <pageMargins left="1.3" right="0.75" top="1" bottom="1" header="0.5" footer="0.5"/>
  <pageSetup horizontalDpi="120" verticalDpi="12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80"/>
  <sheetViews>
    <sheetView view="pageBreakPreview" zoomScale="75" zoomScaleSheetLayoutView="75" zoomScalePageLayoutView="0" workbookViewId="0" topLeftCell="A16">
      <selection activeCell="A40" sqref="A40:C40"/>
    </sheetView>
  </sheetViews>
  <sheetFormatPr defaultColWidth="9.140625" defaultRowHeight="12.75"/>
  <cols>
    <col min="1" max="1" width="14.7109375" style="0" customWidth="1"/>
    <col min="2" max="2" width="7.57421875" style="0" customWidth="1"/>
    <col min="3" max="3" width="7.8515625" style="0" customWidth="1"/>
    <col min="4" max="4" width="9.57421875" style="0" customWidth="1"/>
    <col min="5" max="5" width="9.421875" style="0" customWidth="1"/>
    <col min="6" max="6" width="2.28125" style="0" customWidth="1"/>
    <col min="7" max="7" width="10.00390625" style="0" customWidth="1"/>
    <col min="8" max="8" width="8.140625" style="0" customWidth="1"/>
    <col min="9" max="9" width="6.57421875" style="0" customWidth="1"/>
    <col min="10" max="10" width="7.8515625" style="0" customWidth="1"/>
    <col min="11" max="11" width="2.57421875" style="0" customWidth="1"/>
    <col min="12" max="12" width="6.421875" style="0" customWidth="1"/>
    <col min="13" max="13" width="7.8515625" style="0" customWidth="1"/>
    <col min="15" max="15" width="8.7109375" style="0" customWidth="1"/>
    <col min="16" max="16" width="12.00390625" style="0" customWidth="1"/>
    <col min="17" max="17" width="9.00390625" style="0" customWidth="1"/>
  </cols>
  <sheetData>
    <row r="1" spans="1:12" ht="20.25">
      <c r="A1" s="105" t="s">
        <v>183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" t="s">
        <v>132</v>
      </c>
      <c r="P3" s="1"/>
      <c r="R3" s="10"/>
    </row>
    <row r="4" spans="1:18" ht="12.75">
      <c r="A4" s="3" t="s">
        <v>13</v>
      </c>
      <c r="B4" s="188" t="s">
        <v>27</v>
      </c>
      <c r="C4" s="188"/>
      <c r="D4" s="188"/>
      <c r="E4" s="188"/>
      <c r="G4" s="188" t="s">
        <v>54</v>
      </c>
      <c r="H4" s="188"/>
      <c r="I4" s="188"/>
      <c r="J4" s="188"/>
      <c r="L4" s="188" t="s">
        <v>55</v>
      </c>
      <c r="M4" s="188"/>
      <c r="N4" s="188"/>
      <c r="O4" s="188"/>
      <c r="P4" s="119" t="s">
        <v>56</v>
      </c>
      <c r="Q4" s="10"/>
      <c r="R4" s="10"/>
    </row>
    <row r="5" spans="1:18" ht="12.75">
      <c r="A5" s="10"/>
      <c r="B5" s="27" t="s">
        <v>2</v>
      </c>
      <c r="C5" s="27" t="s">
        <v>14</v>
      </c>
      <c r="D5" s="27" t="s">
        <v>15</v>
      </c>
      <c r="E5" s="27" t="s">
        <v>46</v>
      </c>
      <c r="F5" s="10"/>
      <c r="G5" s="27" t="s">
        <v>2</v>
      </c>
      <c r="H5" s="27" t="s">
        <v>14</v>
      </c>
      <c r="I5" s="27" t="s">
        <v>15</v>
      </c>
      <c r="J5" s="27" t="s">
        <v>46</v>
      </c>
      <c r="K5" s="10"/>
      <c r="L5" s="27" t="s">
        <v>2</v>
      </c>
      <c r="M5" s="27" t="s">
        <v>14</v>
      </c>
      <c r="N5" s="27" t="s">
        <v>15</v>
      </c>
      <c r="O5" s="27" t="s">
        <v>46</v>
      </c>
      <c r="P5" s="27" t="s">
        <v>57</v>
      </c>
      <c r="Q5" s="10"/>
      <c r="R5" s="10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5" t="s">
        <v>98</v>
      </c>
      <c r="Q6" s="10"/>
      <c r="R6" s="10"/>
    </row>
    <row r="7" spans="1:18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/>
      <c r="G7" s="25">
        <v>6</v>
      </c>
      <c r="H7" s="25">
        <v>7</v>
      </c>
      <c r="I7" s="25">
        <v>8</v>
      </c>
      <c r="J7" s="25">
        <v>9</v>
      </c>
      <c r="K7" s="25"/>
      <c r="L7" s="25">
        <v>10</v>
      </c>
      <c r="M7" s="25">
        <v>11</v>
      </c>
      <c r="N7" s="25">
        <v>12</v>
      </c>
      <c r="O7" s="25">
        <v>13</v>
      </c>
      <c r="P7" s="25">
        <v>14</v>
      </c>
      <c r="Q7" s="31"/>
      <c r="R7" s="10"/>
    </row>
    <row r="8" spans="1:18" ht="19.5" customHeight="1">
      <c r="A8" s="3" t="s">
        <v>53</v>
      </c>
      <c r="B8" s="47">
        <v>40.69</v>
      </c>
      <c r="C8" s="47">
        <v>13.22</v>
      </c>
      <c r="D8" s="36">
        <v>6.73</v>
      </c>
      <c r="E8" s="47">
        <f aca="true" t="shared" si="0" ref="E8:E31">D8+C8+B8</f>
        <v>60.64</v>
      </c>
      <c r="F8" s="47"/>
      <c r="G8" s="47">
        <v>31.44</v>
      </c>
      <c r="H8" s="47">
        <v>9.49</v>
      </c>
      <c r="I8" s="128" t="s">
        <v>16</v>
      </c>
      <c r="J8" s="47">
        <f aca="true" t="shared" si="1" ref="J8:J31">G8+H8</f>
        <v>40.93</v>
      </c>
      <c r="K8" s="12"/>
      <c r="L8" s="47">
        <v>10.54</v>
      </c>
      <c r="M8" s="47">
        <v>3.43</v>
      </c>
      <c r="N8" s="47">
        <v>6.44</v>
      </c>
      <c r="O8" s="47">
        <f aca="true" t="shared" si="2" ref="O8:O13">N8+M8+L8</f>
        <v>20.41</v>
      </c>
      <c r="P8" s="47">
        <v>716.62</v>
      </c>
      <c r="Q8" s="41"/>
      <c r="R8" s="10"/>
    </row>
    <row r="9" spans="1:18" ht="19.5" customHeight="1">
      <c r="A9" s="3" t="s">
        <v>28</v>
      </c>
      <c r="B9" s="47">
        <v>42.24</v>
      </c>
      <c r="C9" s="47">
        <v>14.37</v>
      </c>
      <c r="D9" s="36">
        <v>7.27</v>
      </c>
      <c r="E9" s="47">
        <f t="shared" si="0"/>
        <v>63.88</v>
      </c>
      <c r="F9" s="47"/>
      <c r="G9" s="47">
        <v>34.24</v>
      </c>
      <c r="H9" s="47">
        <v>9.8</v>
      </c>
      <c r="I9" s="128" t="s">
        <v>16</v>
      </c>
      <c r="J9" s="47">
        <f t="shared" si="1"/>
        <v>44.040000000000006</v>
      </c>
      <c r="K9" s="12"/>
      <c r="L9" s="47">
        <v>4.25</v>
      </c>
      <c r="M9" s="47">
        <v>0.63</v>
      </c>
      <c r="N9" s="47">
        <v>6.44</v>
      </c>
      <c r="O9" s="47">
        <f t="shared" si="2"/>
        <v>11.32</v>
      </c>
      <c r="P9" s="47">
        <v>273.53</v>
      </c>
      <c r="Q9" s="41"/>
      <c r="R9" s="10"/>
    </row>
    <row r="10" spans="1:18" ht="19.5" customHeight="1">
      <c r="A10" s="3" t="s">
        <v>29</v>
      </c>
      <c r="B10" s="47">
        <v>52.05</v>
      </c>
      <c r="C10" s="47">
        <v>17.3</v>
      </c>
      <c r="D10" s="36">
        <v>7.75</v>
      </c>
      <c r="E10" s="47">
        <f t="shared" si="0"/>
        <v>77.1</v>
      </c>
      <c r="F10" s="47"/>
      <c r="G10" s="47">
        <v>34.85</v>
      </c>
      <c r="H10" s="47">
        <v>10.48</v>
      </c>
      <c r="I10" s="128" t="s">
        <v>16</v>
      </c>
      <c r="J10" s="47">
        <f t="shared" si="1"/>
        <v>45.33</v>
      </c>
      <c r="K10" s="12"/>
      <c r="L10" s="47">
        <v>6.56</v>
      </c>
      <c r="M10" s="47">
        <v>1.43</v>
      </c>
      <c r="N10" s="47">
        <v>5.56</v>
      </c>
      <c r="O10" s="47">
        <f t="shared" si="2"/>
        <v>13.549999999999999</v>
      </c>
      <c r="P10" s="47">
        <v>365.05</v>
      </c>
      <c r="Q10" s="41"/>
      <c r="R10" s="10"/>
    </row>
    <row r="11" spans="1:18" ht="19.5" customHeight="1">
      <c r="A11" s="3" t="s">
        <v>30</v>
      </c>
      <c r="B11" s="47">
        <v>54.87</v>
      </c>
      <c r="C11" s="47">
        <v>18.86</v>
      </c>
      <c r="D11" s="36">
        <v>8.38</v>
      </c>
      <c r="E11" s="47">
        <f t="shared" si="0"/>
        <v>82.11</v>
      </c>
      <c r="F11" s="47"/>
      <c r="G11" s="47">
        <v>39.17</v>
      </c>
      <c r="H11" s="47">
        <v>12.63</v>
      </c>
      <c r="I11" s="128" t="s">
        <v>16</v>
      </c>
      <c r="J11" s="47">
        <f t="shared" si="1"/>
        <v>51.800000000000004</v>
      </c>
      <c r="K11" s="12"/>
      <c r="L11" s="47">
        <v>20.08</v>
      </c>
      <c r="M11" s="47">
        <v>7.45</v>
      </c>
      <c r="N11" s="47">
        <v>8.71</v>
      </c>
      <c r="O11" s="47">
        <f t="shared" si="2"/>
        <v>36.239999999999995</v>
      </c>
      <c r="P11" s="47">
        <v>1500</v>
      </c>
      <c r="Q11" s="41"/>
      <c r="R11" s="10"/>
    </row>
    <row r="12" spans="1:18" ht="19.5" customHeight="1">
      <c r="A12" s="3" t="s">
        <v>31</v>
      </c>
      <c r="B12" s="47">
        <v>56.61</v>
      </c>
      <c r="C12" s="47">
        <v>20.05</v>
      </c>
      <c r="D12" s="36">
        <v>8.08</v>
      </c>
      <c r="E12" s="47">
        <f t="shared" si="0"/>
        <v>84.74000000000001</v>
      </c>
      <c r="F12" s="47"/>
      <c r="G12" s="47">
        <v>43.28</v>
      </c>
      <c r="H12" s="47">
        <v>14.28</v>
      </c>
      <c r="I12" s="128" t="s">
        <v>16</v>
      </c>
      <c r="J12" s="47">
        <f t="shared" si="1"/>
        <v>57.56</v>
      </c>
      <c r="K12" s="12"/>
      <c r="L12" s="47">
        <v>16.8</v>
      </c>
      <c r="M12" s="47">
        <v>8.16</v>
      </c>
      <c r="N12" s="47">
        <v>9.03</v>
      </c>
      <c r="O12" s="47">
        <f t="shared" si="2"/>
        <v>33.989999999999995</v>
      </c>
      <c r="P12" s="47">
        <v>1405</v>
      </c>
      <c r="Q12" s="41"/>
      <c r="R12" s="10"/>
    </row>
    <row r="13" spans="1:18" ht="19.5" customHeight="1">
      <c r="A13" s="3" t="s">
        <v>32</v>
      </c>
      <c r="B13" s="47">
        <v>57.16</v>
      </c>
      <c r="C13" s="47">
        <v>20.79</v>
      </c>
      <c r="D13" s="36">
        <v>8.5</v>
      </c>
      <c r="E13" s="47">
        <f t="shared" si="0"/>
        <v>86.44999999999999</v>
      </c>
      <c r="F13" s="47"/>
      <c r="G13" s="47">
        <v>54.1</v>
      </c>
      <c r="H13" s="47">
        <v>16.6</v>
      </c>
      <c r="I13" s="128" t="s">
        <v>16</v>
      </c>
      <c r="J13" s="47">
        <f t="shared" si="1"/>
        <v>70.7</v>
      </c>
      <c r="K13" s="12"/>
      <c r="L13" s="47">
        <v>11.03</v>
      </c>
      <c r="M13" s="47">
        <v>2.55</v>
      </c>
      <c r="N13" s="47">
        <v>9.52</v>
      </c>
      <c r="O13" s="47">
        <f t="shared" si="2"/>
        <v>23.1</v>
      </c>
      <c r="P13" s="47">
        <v>651</v>
      </c>
      <c r="Q13" s="41"/>
      <c r="R13" s="10"/>
    </row>
    <row r="14" spans="1:18" ht="19.5" customHeight="1">
      <c r="A14" s="3" t="s">
        <v>33</v>
      </c>
      <c r="B14" s="47">
        <v>57.17</v>
      </c>
      <c r="C14" s="47">
        <v>21.87</v>
      </c>
      <c r="D14" s="36">
        <v>8.8</v>
      </c>
      <c r="E14" s="47">
        <f t="shared" si="0"/>
        <v>87.84</v>
      </c>
      <c r="F14" s="47"/>
      <c r="G14" s="47">
        <v>54.66</v>
      </c>
      <c r="H14" s="47">
        <v>16.65</v>
      </c>
      <c r="I14" s="128" t="s">
        <v>16</v>
      </c>
      <c r="J14" s="47">
        <f t="shared" si="1"/>
        <v>71.31</v>
      </c>
      <c r="K14" s="12"/>
      <c r="L14" s="47">
        <v>1.75</v>
      </c>
      <c r="M14" s="47" t="s">
        <v>16</v>
      </c>
      <c r="N14" s="47">
        <v>8.09</v>
      </c>
      <c r="O14" s="47">
        <f>N14+L14</f>
        <v>9.84</v>
      </c>
      <c r="P14" s="47">
        <v>223.77</v>
      </c>
      <c r="Q14" s="41"/>
      <c r="R14" s="10"/>
    </row>
    <row r="15" spans="1:18" ht="19.5" customHeight="1">
      <c r="A15" s="3" t="s">
        <v>34</v>
      </c>
      <c r="B15" s="47">
        <v>72.51</v>
      </c>
      <c r="C15" s="47">
        <v>27.21</v>
      </c>
      <c r="D15" s="36">
        <v>10.68</v>
      </c>
      <c r="E15" s="47">
        <f t="shared" si="0"/>
        <v>110.4</v>
      </c>
      <c r="F15" s="47"/>
      <c r="G15" s="47">
        <v>67.12</v>
      </c>
      <c r="H15" s="47">
        <v>22.52</v>
      </c>
      <c r="I15" s="128" t="s">
        <v>16</v>
      </c>
      <c r="J15" s="47">
        <f t="shared" si="1"/>
        <v>89.64</v>
      </c>
      <c r="K15" s="12"/>
      <c r="L15" s="47">
        <v>2.19</v>
      </c>
      <c r="M15" s="47">
        <v>4.07</v>
      </c>
      <c r="N15" s="47">
        <v>9.82</v>
      </c>
      <c r="O15" s="47">
        <f aca="true" t="shared" si="3" ref="O15:O25">N15+M15+L15</f>
        <v>16.080000000000002</v>
      </c>
      <c r="P15" s="47">
        <v>644.52</v>
      </c>
      <c r="Q15" s="41"/>
      <c r="R15" s="10"/>
    </row>
    <row r="16" spans="1:18" ht="19.5" customHeight="1">
      <c r="A16" s="3" t="s">
        <v>35</v>
      </c>
      <c r="B16" s="47">
        <v>73.86</v>
      </c>
      <c r="C16" s="47">
        <v>30.14</v>
      </c>
      <c r="D16" s="36">
        <v>11.68</v>
      </c>
      <c r="E16" s="47">
        <f t="shared" si="0"/>
        <v>115.68</v>
      </c>
      <c r="F16" s="47"/>
      <c r="G16" s="47">
        <v>67.47</v>
      </c>
      <c r="H16" s="47">
        <v>17.96</v>
      </c>
      <c r="I16" s="128" t="s">
        <v>16</v>
      </c>
      <c r="J16" s="47">
        <f t="shared" si="1"/>
        <v>85.43</v>
      </c>
      <c r="K16" s="12"/>
      <c r="L16" s="47">
        <v>5.23</v>
      </c>
      <c r="M16" s="47">
        <v>13.11</v>
      </c>
      <c r="N16" s="47">
        <v>12.8</v>
      </c>
      <c r="O16" s="47">
        <f t="shared" si="3"/>
        <v>31.14</v>
      </c>
      <c r="P16" s="47">
        <v>1538.77</v>
      </c>
      <c r="Q16" s="41"/>
      <c r="R16" s="10"/>
    </row>
    <row r="17" spans="1:18" ht="19.5" customHeight="1">
      <c r="A17" s="3" t="s">
        <v>18</v>
      </c>
      <c r="B17" s="47">
        <v>79.97</v>
      </c>
      <c r="C17" s="47">
        <v>32.21</v>
      </c>
      <c r="D17" s="36">
        <v>13.28</v>
      </c>
      <c r="E17" s="47">
        <f t="shared" si="0"/>
        <v>125.46000000000001</v>
      </c>
      <c r="F17" s="47"/>
      <c r="G17" s="47">
        <v>69.93</v>
      </c>
      <c r="H17" s="47">
        <v>20.52</v>
      </c>
      <c r="I17" s="128" t="s">
        <v>16</v>
      </c>
      <c r="J17" s="47">
        <f t="shared" si="1"/>
        <v>90.45</v>
      </c>
      <c r="K17" s="12"/>
      <c r="L17" s="47">
        <v>4.14</v>
      </c>
      <c r="M17" s="47">
        <v>10.16</v>
      </c>
      <c r="N17" s="47">
        <v>13.28</v>
      </c>
      <c r="O17" s="47">
        <f t="shared" si="3"/>
        <v>27.58</v>
      </c>
      <c r="P17" s="47">
        <v>1335.82</v>
      </c>
      <c r="Q17" s="41"/>
      <c r="R17" s="10"/>
    </row>
    <row r="18" spans="1:18" ht="19.5" customHeight="1">
      <c r="A18" s="3" t="s">
        <v>19</v>
      </c>
      <c r="B18" s="47">
        <v>80.46</v>
      </c>
      <c r="C18" s="47">
        <v>33.21</v>
      </c>
      <c r="D18" s="36">
        <v>13.61</v>
      </c>
      <c r="E18" s="47">
        <f t="shared" si="0"/>
        <v>127.28</v>
      </c>
      <c r="F18" s="47"/>
      <c r="G18" s="47">
        <v>73.01</v>
      </c>
      <c r="H18" s="47">
        <v>25.62</v>
      </c>
      <c r="I18" s="128" t="s">
        <v>16</v>
      </c>
      <c r="J18" s="47">
        <f t="shared" si="1"/>
        <v>98.63000000000001</v>
      </c>
      <c r="K18" s="12"/>
      <c r="L18" s="47">
        <v>5.66</v>
      </c>
      <c r="M18" s="47">
        <v>9.67</v>
      </c>
      <c r="N18" s="47">
        <v>12.36</v>
      </c>
      <c r="O18" s="47">
        <f t="shared" si="3"/>
        <v>27.69</v>
      </c>
      <c r="P18" s="47">
        <v>1934.19</v>
      </c>
      <c r="Q18" s="41"/>
      <c r="R18" s="10"/>
    </row>
    <row r="19" spans="1:18" ht="19.5" customHeight="1">
      <c r="A19" s="3" t="s">
        <v>20</v>
      </c>
      <c r="B19" s="47">
        <v>84.26</v>
      </c>
      <c r="C19" s="47">
        <v>28.43</v>
      </c>
      <c r="D19" s="36">
        <v>8.84</v>
      </c>
      <c r="E19" s="47">
        <f t="shared" si="0"/>
        <v>121.53</v>
      </c>
      <c r="F19" s="47"/>
      <c r="G19" s="47">
        <v>74.3</v>
      </c>
      <c r="H19" s="47">
        <v>23.06</v>
      </c>
      <c r="I19" s="128" t="s">
        <v>16</v>
      </c>
      <c r="J19" s="47">
        <f t="shared" si="1"/>
        <v>97.36</v>
      </c>
      <c r="K19" s="12"/>
      <c r="L19" s="47">
        <v>11.37</v>
      </c>
      <c r="M19" s="47">
        <v>6.89</v>
      </c>
      <c r="N19" s="47">
        <v>10.82</v>
      </c>
      <c r="O19" s="47">
        <f t="shared" si="3"/>
        <v>29.08</v>
      </c>
      <c r="P19" s="47">
        <v>2216</v>
      </c>
      <c r="Q19" s="41"/>
      <c r="R19" s="10"/>
    </row>
    <row r="20" spans="1:18" ht="19.5" customHeight="1">
      <c r="A20" s="3" t="s">
        <v>21</v>
      </c>
      <c r="B20" s="47">
        <v>87.88</v>
      </c>
      <c r="C20" s="47">
        <v>26.69</v>
      </c>
      <c r="D20" s="36">
        <v>9.09</v>
      </c>
      <c r="E20" s="47">
        <f t="shared" si="0"/>
        <v>123.66</v>
      </c>
      <c r="F20" s="47"/>
      <c r="G20" s="47">
        <v>72.31</v>
      </c>
      <c r="H20" s="47">
        <v>18.16</v>
      </c>
      <c r="I20" s="128" t="s">
        <v>16</v>
      </c>
      <c r="J20" s="47">
        <f t="shared" si="1"/>
        <v>90.47</v>
      </c>
      <c r="K20" s="12"/>
      <c r="L20" s="47">
        <v>15.88</v>
      </c>
      <c r="M20" s="47">
        <v>7.22</v>
      </c>
      <c r="N20" s="47">
        <v>8.57</v>
      </c>
      <c r="O20" s="47">
        <f t="shared" si="3"/>
        <v>31.67</v>
      </c>
      <c r="P20" s="47">
        <v>1300.18</v>
      </c>
      <c r="Q20" s="41"/>
      <c r="R20" s="10"/>
    </row>
    <row r="21" spans="1:18" ht="19.5" customHeight="1">
      <c r="A21" s="3" t="s">
        <v>22</v>
      </c>
      <c r="B21" s="47">
        <v>95.07</v>
      </c>
      <c r="C21" s="47">
        <v>29.32</v>
      </c>
      <c r="D21" s="36">
        <v>11.25</v>
      </c>
      <c r="E21" s="47">
        <f t="shared" si="0"/>
        <v>135.64</v>
      </c>
      <c r="F21" s="47"/>
      <c r="G21" s="47">
        <v>79.45</v>
      </c>
      <c r="H21" s="47">
        <v>24.93</v>
      </c>
      <c r="I21" s="128" t="s">
        <v>16</v>
      </c>
      <c r="J21" s="47">
        <f t="shared" si="1"/>
        <v>104.38</v>
      </c>
      <c r="K21" s="12"/>
      <c r="L21" s="47">
        <v>14.76</v>
      </c>
      <c r="M21" s="47">
        <v>3.8</v>
      </c>
      <c r="N21" s="47">
        <v>11.09</v>
      </c>
      <c r="O21" s="47">
        <f t="shared" si="3"/>
        <v>29.65</v>
      </c>
      <c r="P21" s="47">
        <v>1785.11</v>
      </c>
      <c r="Q21" s="41"/>
      <c r="R21" s="10"/>
    </row>
    <row r="22" spans="1:18" ht="19.5" customHeight="1">
      <c r="A22" s="3" t="s">
        <v>23</v>
      </c>
      <c r="B22" s="47">
        <v>98.23</v>
      </c>
      <c r="C22" s="47">
        <v>28.98</v>
      </c>
      <c r="D22" s="36">
        <v>11.56</v>
      </c>
      <c r="E22" s="47">
        <f t="shared" si="0"/>
        <v>138.77</v>
      </c>
      <c r="F22" s="47"/>
      <c r="G22" s="47">
        <v>87.77</v>
      </c>
      <c r="H22" s="47">
        <v>25.58</v>
      </c>
      <c r="I22" s="128" t="s">
        <v>16</v>
      </c>
      <c r="J22" s="47">
        <f t="shared" si="1"/>
        <v>113.35</v>
      </c>
      <c r="K22" s="12"/>
      <c r="L22" s="47">
        <v>19.93</v>
      </c>
      <c r="M22" s="47">
        <v>6.47</v>
      </c>
      <c r="N22" s="47">
        <v>13.15</v>
      </c>
      <c r="O22" s="47">
        <f t="shared" si="3"/>
        <v>39.55</v>
      </c>
      <c r="P22" s="47">
        <v>2840.13</v>
      </c>
      <c r="Q22" s="41"/>
      <c r="R22" s="10"/>
    </row>
    <row r="23" spans="1:18" ht="19.5" customHeight="1">
      <c r="A23" s="3" t="s">
        <v>24</v>
      </c>
      <c r="B23" s="47">
        <v>103.01</v>
      </c>
      <c r="C23" s="47">
        <v>29.77</v>
      </c>
      <c r="D23" s="36">
        <v>10.3</v>
      </c>
      <c r="E23" s="47">
        <f t="shared" si="0"/>
        <v>143.08</v>
      </c>
      <c r="F23" s="47"/>
      <c r="G23" s="47">
        <v>85.99</v>
      </c>
      <c r="H23" s="47">
        <v>25.56</v>
      </c>
      <c r="I23" s="128" t="s">
        <v>16</v>
      </c>
      <c r="J23" s="47">
        <f t="shared" si="1"/>
        <v>111.55</v>
      </c>
      <c r="K23" s="12"/>
      <c r="L23" s="47">
        <v>11.67</v>
      </c>
      <c r="M23" s="47">
        <v>4.26</v>
      </c>
      <c r="N23" s="47">
        <v>6.13</v>
      </c>
      <c r="O23" s="47">
        <f t="shared" si="3"/>
        <v>22.060000000000002</v>
      </c>
      <c r="P23" s="47">
        <v>1701.74</v>
      </c>
      <c r="Q23" s="41"/>
      <c r="R23" s="10"/>
    </row>
    <row r="24" spans="1:18" ht="19.5" customHeight="1">
      <c r="A24" s="3" t="s">
        <v>0</v>
      </c>
      <c r="B24" s="47">
        <v>109.01</v>
      </c>
      <c r="C24" s="47">
        <v>39.14</v>
      </c>
      <c r="D24" s="36">
        <v>13.73</v>
      </c>
      <c r="E24" s="47">
        <f t="shared" si="0"/>
        <v>161.88</v>
      </c>
      <c r="F24" s="47"/>
      <c r="G24" s="47">
        <v>100.86</v>
      </c>
      <c r="H24" s="47">
        <v>29.76</v>
      </c>
      <c r="I24" s="128" t="s">
        <v>16</v>
      </c>
      <c r="J24" s="47">
        <f t="shared" si="1"/>
        <v>130.62</v>
      </c>
      <c r="K24" s="12"/>
      <c r="L24" s="47">
        <v>13.62</v>
      </c>
      <c r="M24" s="47">
        <v>6.72</v>
      </c>
      <c r="N24" s="47">
        <v>11.4</v>
      </c>
      <c r="O24" s="47">
        <f t="shared" si="3"/>
        <v>31.740000000000002</v>
      </c>
      <c r="P24" s="47">
        <v>1296.57</v>
      </c>
      <c r="Q24" s="41"/>
      <c r="R24" s="10"/>
    </row>
    <row r="25" spans="1:18" ht="19.5" customHeight="1">
      <c r="A25" s="3" t="s">
        <v>1</v>
      </c>
      <c r="B25" s="47">
        <v>113.54</v>
      </c>
      <c r="C25" s="47">
        <v>41.12</v>
      </c>
      <c r="D25" s="36">
        <v>13.32</v>
      </c>
      <c r="E25" s="47">
        <f t="shared" si="0"/>
        <v>167.98000000000002</v>
      </c>
      <c r="F25" s="47"/>
      <c r="G25" s="47">
        <v>104.8</v>
      </c>
      <c r="H25" s="47">
        <v>31.44</v>
      </c>
      <c r="I25" s="128" t="s">
        <v>16</v>
      </c>
      <c r="J25" s="47">
        <f t="shared" si="1"/>
        <v>136.24</v>
      </c>
      <c r="K25" s="12"/>
      <c r="L25" s="47">
        <v>6.35</v>
      </c>
      <c r="M25" s="47">
        <v>9.68</v>
      </c>
      <c r="N25" s="47">
        <v>15.42</v>
      </c>
      <c r="O25" s="47">
        <f t="shared" si="3"/>
        <v>31.450000000000003</v>
      </c>
      <c r="P25" s="47">
        <v>240</v>
      </c>
      <c r="Q25" s="41"/>
      <c r="R25" s="10"/>
    </row>
    <row r="26" spans="1:18" ht="19.5" customHeight="1">
      <c r="A26" s="6" t="s">
        <v>59</v>
      </c>
      <c r="B26" s="49">
        <v>115.92</v>
      </c>
      <c r="C26" s="49">
        <v>47.99</v>
      </c>
      <c r="D26" s="38">
        <v>16.78</v>
      </c>
      <c r="E26" s="49">
        <f t="shared" si="0"/>
        <v>180.69</v>
      </c>
      <c r="F26" s="49"/>
      <c r="G26" s="49">
        <v>108.9</v>
      </c>
      <c r="H26" s="49">
        <v>33.99</v>
      </c>
      <c r="I26" s="129" t="s">
        <v>16</v>
      </c>
      <c r="J26" s="47">
        <f t="shared" si="1"/>
        <v>142.89000000000001</v>
      </c>
      <c r="K26" s="34"/>
      <c r="L26" s="49">
        <v>8.33</v>
      </c>
      <c r="M26" s="49">
        <v>15.03</v>
      </c>
      <c r="N26" s="49">
        <v>17.34</v>
      </c>
      <c r="O26" s="47">
        <v>40.75</v>
      </c>
      <c r="P26" s="49">
        <v>197.16</v>
      </c>
      <c r="Q26" s="41"/>
      <c r="R26" s="10"/>
    </row>
    <row r="27" spans="1:43" ht="19.5" customHeight="1">
      <c r="A27" s="6" t="s">
        <v>17</v>
      </c>
      <c r="B27" s="49">
        <v>109.2</v>
      </c>
      <c r="C27" s="49">
        <v>42.15</v>
      </c>
      <c r="D27" s="38">
        <v>15.67</v>
      </c>
      <c r="E27" s="49">
        <f t="shared" si="0"/>
        <v>167.02</v>
      </c>
      <c r="F27" s="49"/>
      <c r="G27" s="49">
        <v>109.61</v>
      </c>
      <c r="H27" s="49">
        <v>37.43</v>
      </c>
      <c r="I27" s="129" t="s">
        <v>16</v>
      </c>
      <c r="J27" s="47">
        <f t="shared" si="1"/>
        <v>147.04</v>
      </c>
      <c r="K27" s="34"/>
      <c r="L27" s="49">
        <v>1.54</v>
      </c>
      <c r="M27" s="49">
        <v>3.96</v>
      </c>
      <c r="N27" s="49">
        <v>15.41</v>
      </c>
      <c r="O27" s="49">
        <f aca="true" t="shared" si="4" ref="O27:O35">N27+M27+L27</f>
        <v>20.91</v>
      </c>
      <c r="P27" s="49" t="s">
        <v>110</v>
      </c>
      <c r="Q27" s="41"/>
      <c r="R27" s="10"/>
      <c r="S27" s="10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9.5" customHeight="1">
      <c r="A28" s="6" t="s">
        <v>26</v>
      </c>
      <c r="B28" s="49">
        <v>113.1</v>
      </c>
      <c r="C28" s="49">
        <v>43.82</v>
      </c>
      <c r="D28" s="38">
        <v>16.67</v>
      </c>
      <c r="E28" s="49">
        <f t="shared" si="0"/>
        <v>173.59</v>
      </c>
      <c r="F28" s="49"/>
      <c r="G28" s="49">
        <v>107.68</v>
      </c>
      <c r="H28" s="49">
        <v>38.6</v>
      </c>
      <c r="I28" s="129" t="s">
        <v>16</v>
      </c>
      <c r="J28" s="47">
        <f t="shared" si="1"/>
        <v>146.28</v>
      </c>
      <c r="K28" s="34"/>
      <c r="L28" s="49">
        <v>2.69</v>
      </c>
      <c r="M28" s="49">
        <v>4.29</v>
      </c>
      <c r="N28" s="49">
        <v>17.01</v>
      </c>
      <c r="O28" s="49">
        <f t="shared" si="4"/>
        <v>23.990000000000002</v>
      </c>
      <c r="P28" s="49">
        <v>113.09</v>
      </c>
      <c r="Q28" s="41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9.5" customHeight="1">
      <c r="A29" s="6" t="s">
        <v>102</v>
      </c>
      <c r="B29" s="49">
        <v>104.74</v>
      </c>
      <c r="C29" s="49">
        <v>40.19</v>
      </c>
      <c r="D29" s="38">
        <v>16.01</v>
      </c>
      <c r="E29" s="49">
        <f t="shared" si="0"/>
        <v>160.94</v>
      </c>
      <c r="F29" s="49"/>
      <c r="G29" s="49">
        <v>105.61</v>
      </c>
      <c r="H29" s="49">
        <v>39.04</v>
      </c>
      <c r="I29" s="129" t="s">
        <v>16</v>
      </c>
      <c r="J29" s="49">
        <f t="shared" si="1"/>
        <v>144.65</v>
      </c>
      <c r="K29" s="34"/>
      <c r="L29" s="49">
        <v>0.67</v>
      </c>
      <c r="M29" s="49">
        <v>1.7</v>
      </c>
      <c r="N29" s="49">
        <v>15.2</v>
      </c>
      <c r="O29" s="49">
        <f t="shared" si="4"/>
        <v>17.57</v>
      </c>
      <c r="P29" s="49" t="s">
        <v>110</v>
      </c>
      <c r="Q29" s="41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19.5" customHeight="1">
      <c r="A30" s="6" t="s">
        <v>105</v>
      </c>
      <c r="B30" s="49">
        <v>110.77</v>
      </c>
      <c r="C30" s="49">
        <v>41.24</v>
      </c>
      <c r="D30" s="38">
        <v>15.98</v>
      </c>
      <c r="E30" s="49">
        <f t="shared" si="0"/>
        <v>167.99</v>
      </c>
      <c r="F30" s="49"/>
      <c r="G30" s="49">
        <v>106.34</v>
      </c>
      <c r="H30" s="49">
        <v>36.32</v>
      </c>
      <c r="I30" s="129" t="s">
        <v>16</v>
      </c>
      <c r="J30" s="49">
        <v>142.66</v>
      </c>
      <c r="K30" s="34"/>
      <c r="L30" s="49">
        <v>1.32</v>
      </c>
      <c r="M30" s="49">
        <v>3.38</v>
      </c>
      <c r="N30" s="49">
        <v>15.48</v>
      </c>
      <c r="O30" s="49">
        <f t="shared" si="4"/>
        <v>20.18</v>
      </c>
      <c r="P30" s="49" t="s">
        <v>107</v>
      </c>
      <c r="Q30" s="4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9.5" customHeight="1">
      <c r="A31" s="6" t="s">
        <v>106</v>
      </c>
      <c r="B31" s="49">
        <v>117.14</v>
      </c>
      <c r="C31" s="49">
        <v>46.24</v>
      </c>
      <c r="D31" s="38">
        <v>20.61</v>
      </c>
      <c r="E31" s="49">
        <f t="shared" si="0"/>
        <v>183.99</v>
      </c>
      <c r="F31" s="49"/>
      <c r="G31" s="49">
        <v>113.39</v>
      </c>
      <c r="H31" s="49">
        <v>40.64</v>
      </c>
      <c r="I31" s="129" t="s">
        <v>16</v>
      </c>
      <c r="J31" s="49">
        <f t="shared" si="1"/>
        <v>154.03</v>
      </c>
      <c r="K31" s="34"/>
      <c r="L31" s="49">
        <v>4.11</v>
      </c>
      <c r="M31" s="49">
        <v>2.96</v>
      </c>
      <c r="N31" s="49">
        <v>20.45</v>
      </c>
      <c r="O31" s="49">
        <f t="shared" si="4"/>
        <v>27.52</v>
      </c>
      <c r="P31" s="49">
        <v>684.73</v>
      </c>
      <c r="Q31" s="4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19.5" customHeight="1">
      <c r="A32" s="6" t="s">
        <v>131</v>
      </c>
      <c r="B32" s="49">
        <v>127.23</v>
      </c>
      <c r="C32" s="49">
        <v>52.04</v>
      </c>
      <c r="D32" s="38">
        <v>24.13</v>
      </c>
      <c r="E32" s="49">
        <f>D32+C32+B32</f>
        <v>203.4</v>
      </c>
      <c r="F32" s="49"/>
      <c r="G32" s="49">
        <v>113.54</v>
      </c>
      <c r="H32" s="49">
        <v>42.21</v>
      </c>
      <c r="I32" s="129" t="s">
        <v>16</v>
      </c>
      <c r="J32" s="49">
        <f>G32+H32</f>
        <v>155.75</v>
      </c>
      <c r="K32" s="34"/>
      <c r="L32" s="49">
        <v>13.85</v>
      </c>
      <c r="M32" s="49">
        <v>11.21</v>
      </c>
      <c r="N32" s="49">
        <v>27.47</v>
      </c>
      <c r="O32" s="49">
        <f t="shared" si="4"/>
        <v>52.53</v>
      </c>
      <c r="P32" s="49">
        <v>1747.34</v>
      </c>
      <c r="Q32" s="4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9.5" customHeight="1">
      <c r="A33" s="10" t="s">
        <v>171</v>
      </c>
      <c r="B33" s="10">
        <v>137.73</v>
      </c>
      <c r="C33" s="10">
        <v>55.43</v>
      </c>
      <c r="D33" s="10">
        <v>23.35</v>
      </c>
      <c r="E33" s="10">
        <f>D33+C33+B33</f>
        <v>216.51</v>
      </c>
      <c r="F33" s="10"/>
      <c r="G33" s="10">
        <v>115.78</v>
      </c>
      <c r="H33" s="10">
        <v>45.17</v>
      </c>
      <c r="I33" s="129" t="s">
        <v>16</v>
      </c>
      <c r="J33" s="10">
        <v>160.95</v>
      </c>
      <c r="K33" s="54"/>
      <c r="L33" s="10">
        <v>26.88</v>
      </c>
      <c r="M33" s="10">
        <v>13.23</v>
      </c>
      <c r="N33" s="10">
        <v>20.69</v>
      </c>
      <c r="O33" s="49">
        <v>60.8</v>
      </c>
      <c r="P33" s="10">
        <v>4647.18</v>
      </c>
      <c r="Q33" s="41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17" s="10" customFormat="1" ht="19.5" customHeight="1">
      <c r="A34" s="10" t="s">
        <v>176</v>
      </c>
      <c r="B34" s="10">
        <v>144.19</v>
      </c>
      <c r="C34" s="10">
        <v>55.15</v>
      </c>
      <c r="D34" s="10">
        <v>26.36</v>
      </c>
      <c r="E34" s="55">
        <v>225.7</v>
      </c>
      <c r="G34" s="55">
        <v>109</v>
      </c>
      <c r="H34" s="10">
        <v>38.07</v>
      </c>
      <c r="I34" s="129" t="s">
        <v>16</v>
      </c>
      <c r="J34" s="10">
        <f>G34+H34</f>
        <v>147.07</v>
      </c>
      <c r="L34" s="55">
        <v>36.77</v>
      </c>
      <c r="M34" s="10">
        <v>12.53</v>
      </c>
      <c r="N34" s="10">
        <v>26.53</v>
      </c>
      <c r="O34" s="49">
        <f t="shared" si="4"/>
        <v>75.83000000000001</v>
      </c>
      <c r="P34" s="10">
        <v>8334.65</v>
      </c>
      <c r="Q34" s="41"/>
    </row>
    <row r="35" spans="1:43" ht="19.5" customHeight="1">
      <c r="A35" s="1" t="s">
        <v>184</v>
      </c>
      <c r="B35" s="1">
        <v>150.91</v>
      </c>
      <c r="C35" s="1">
        <v>65.06</v>
      </c>
      <c r="D35" s="1">
        <v>33.12</v>
      </c>
      <c r="E35" s="82">
        <v>249.09</v>
      </c>
      <c r="F35" s="1"/>
      <c r="G35" s="82">
        <v>108.7</v>
      </c>
      <c r="H35" s="1">
        <v>34.64</v>
      </c>
      <c r="I35" s="129" t="s">
        <v>16</v>
      </c>
      <c r="J35" s="1">
        <f>G35+H35</f>
        <v>143.34</v>
      </c>
      <c r="K35" s="1"/>
      <c r="L35" s="82">
        <v>37.51</v>
      </c>
      <c r="M35" s="1">
        <v>30.67</v>
      </c>
      <c r="N35" s="1">
        <v>34.03</v>
      </c>
      <c r="O35" s="48">
        <f t="shared" si="4"/>
        <v>102.21000000000001</v>
      </c>
      <c r="P35" s="1">
        <v>11091.87</v>
      </c>
      <c r="Q35" s="4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5.75" customHeight="1">
      <c r="A36" s="26" t="s">
        <v>172</v>
      </c>
      <c r="B36" s="49"/>
      <c r="C36" s="49"/>
      <c r="D36" s="38"/>
      <c r="E36" s="49"/>
      <c r="F36" s="49"/>
      <c r="G36" s="49"/>
      <c r="H36" s="49"/>
      <c r="I36" s="49"/>
      <c r="J36" s="49"/>
      <c r="K36" s="34"/>
      <c r="L36" s="49"/>
      <c r="M36" s="49"/>
      <c r="N36" s="49"/>
      <c r="O36" s="49"/>
      <c r="P36" s="49"/>
      <c r="Q36" s="4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18" ht="12.75" customHeight="1">
      <c r="A37" s="3" t="s">
        <v>99</v>
      </c>
      <c r="Q37" s="10"/>
      <c r="R37" s="10"/>
    </row>
    <row r="38" spans="1:18" ht="12.75">
      <c r="A38" t="s">
        <v>178</v>
      </c>
      <c r="Q38" s="10"/>
      <c r="R38" s="10"/>
    </row>
    <row r="39" spans="1:18" ht="12.75">
      <c r="A39" t="s">
        <v>177</v>
      </c>
      <c r="Q39" s="10"/>
      <c r="R39" s="10"/>
    </row>
    <row r="40" spans="1:18" ht="12.75">
      <c r="A40" s="3" t="s">
        <v>161</v>
      </c>
      <c r="Q40" s="10"/>
      <c r="R40" s="10"/>
    </row>
    <row r="41" spans="17:18" ht="12.75">
      <c r="Q41" s="10"/>
      <c r="R41" s="10"/>
    </row>
    <row r="42" spans="17:18" ht="12.75">
      <c r="Q42" s="10"/>
      <c r="R42" s="10"/>
    </row>
    <row r="43" spans="17:18" ht="12.75">
      <c r="Q43" s="10"/>
      <c r="R43" s="10"/>
    </row>
    <row r="44" spans="17:18" ht="12.75">
      <c r="Q44" s="10"/>
      <c r="R44" s="10"/>
    </row>
    <row r="45" spans="17:18" ht="12.75">
      <c r="Q45" s="10"/>
      <c r="R45" s="10"/>
    </row>
    <row r="46" spans="17:18" ht="12.75">
      <c r="Q46" s="10"/>
      <c r="R46" s="10"/>
    </row>
    <row r="47" spans="17:18" ht="12.75">
      <c r="Q47" s="10"/>
      <c r="R47" s="10"/>
    </row>
    <row r="48" spans="17:18" ht="12.75">
      <c r="Q48" s="10"/>
      <c r="R48" s="10"/>
    </row>
    <row r="49" spans="17:18" ht="12.75">
      <c r="Q49" s="10"/>
      <c r="R49" s="10"/>
    </row>
    <row r="50" spans="17:18" ht="12.75">
      <c r="Q50" s="10"/>
      <c r="R50" s="10"/>
    </row>
    <row r="51" spans="17:18" ht="12.75">
      <c r="Q51" s="10"/>
      <c r="R51" s="10"/>
    </row>
    <row r="52" spans="17:18" ht="12.75">
      <c r="Q52" s="10"/>
      <c r="R52" s="10"/>
    </row>
    <row r="53" spans="17:18" ht="12.75">
      <c r="Q53" s="10"/>
      <c r="R53" s="10"/>
    </row>
    <row r="54" spans="17:18" ht="12.75">
      <c r="Q54" s="10"/>
      <c r="R54" s="10"/>
    </row>
    <row r="55" spans="17:18" ht="12.75">
      <c r="Q55" s="10"/>
      <c r="R55" s="10"/>
    </row>
    <row r="56" spans="17:18" ht="12.75">
      <c r="Q56" s="10"/>
      <c r="R56" s="10"/>
    </row>
    <row r="57" spans="17:18" ht="12.75">
      <c r="Q57" s="10"/>
      <c r="R57" s="10"/>
    </row>
    <row r="58" spans="17:18" ht="12.75">
      <c r="Q58" s="10"/>
      <c r="R58" s="10"/>
    </row>
    <row r="59" spans="17:18" ht="12.75">
      <c r="Q59" s="10"/>
      <c r="R59" s="10"/>
    </row>
    <row r="60" spans="17:18" ht="12.75">
      <c r="Q60" s="10"/>
      <c r="R60" s="10"/>
    </row>
    <row r="61" spans="17:18" ht="12.75">
      <c r="Q61" s="10"/>
      <c r="R61" s="10"/>
    </row>
    <row r="62" spans="17:18" ht="12.75">
      <c r="Q62" s="10"/>
      <c r="R62" s="10"/>
    </row>
    <row r="63" spans="17:18" ht="12.75">
      <c r="Q63" s="10"/>
      <c r="R63" s="10"/>
    </row>
    <row r="64" spans="17:18" ht="12.75">
      <c r="Q64" s="10"/>
      <c r="R64" s="10"/>
    </row>
    <row r="65" spans="17:18" ht="12.75">
      <c r="Q65" s="10"/>
      <c r="R65" s="10"/>
    </row>
    <row r="66" spans="17:18" ht="12.75">
      <c r="Q66" s="10"/>
      <c r="R66" s="10"/>
    </row>
    <row r="67" spans="17:18" ht="12.75">
      <c r="Q67" s="10"/>
      <c r="R67" s="10"/>
    </row>
    <row r="68" spans="17:18" ht="12.75">
      <c r="Q68" s="10"/>
      <c r="R68" s="10"/>
    </row>
    <row r="69" spans="17:18" ht="12.75">
      <c r="Q69" s="10"/>
      <c r="R69" s="10"/>
    </row>
    <row r="70" spans="17:18" ht="12.75">
      <c r="Q70" s="10"/>
      <c r="R70" s="10"/>
    </row>
    <row r="71" spans="17:18" ht="12.75">
      <c r="Q71" s="10"/>
      <c r="R71" s="10"/>
    </row>
    <row r="72" spans="17:18" ht="12.75">
      <c r="Q72" s="10"/>
      <c r="R72" s="10"/>
    </row>
    <row r="73" spans="17:18" ht="12.75">
      <c r="Q73" s="10"/>
      <c r="R73" s="10"/>
    </row>
    <row r="74" spans="17:18" ht="12.75">
      <c r="Q74" s="10"/>
      <c r="R74" s="10"/>
    </row>
    <row r="75" spans="17:18" ht="12.75">
      <c r="Q75" s="10"/>
      <c r="R75" s="10"/>
    </row>
    <row r="76" spans="17:18" ht="12.75">
      <c r="Q76" s="10"/>
      <c r="R76" s="10"/>
    </row>
    <row r="77" spans="17:18" ht="12.75">
      <c r="Q77" s="10"/>
      <c r="R77" s="10"/>
    </row>
    <row r="78" spans="17:18" ht="12.75">
      <c r="Q78" s="10"/>
      <c r="R78" s="10"/>
    </row>
    <row r="79" spans="17:18" ht="12.75">
      <c r="Q79" s="10"/>
      <c r="R79" s="10"/>
    </row>
    <row r="80" spans="17:18" ht="12.75">
      <c r="Q80" s="10"/>
      <c r="R80" s="10"/>
    </row>
    <row r="81" spans="17:18" ht="12.75">
      <c r="Q81" s="10"/>
      <c r="R81" s="10"/>
    </row>
    <row r="82" spans="17:18" ht="12.75">
      <c r="Q82" s="10"/>
      <c r="R82" s="10"/>
    </row>
    <row r="83" spans="17:18" ht="12.75">
      <c r="Q83" s="10"/>
      <c r="R83" s="10"/>
    </row>
    <row r="84" spans="17:18" ht="12.75">
      <c r="Q84" s="10"/>
      <c r="R84" s="10"/>
    </row>
    <row r="85" spans="17:18" ht="12.75">
      <c r="Q85" s="10"/>
      <c r="R85" s="10"/>
    </row>
    <row r="86" spans="17:18" ht="12.75">
      <c r="Q86" s="10"/>
      <c r="R86" s="10"/>
    </row>
    <row r="87" spans="17:18" ht="12.75">
      <c r="Q87" s="10"/>
      <c r="R87" s="10"/>
    </row>
    <row r="88" spans="17:18" ht="12.75">
      <c r="Q88" s="10"/>
      <c r="R88" s="10"/>
    </row>
    <row r="89" spans="17:18" ht="12.75">
      <c r="Q89" s="10"/>
      <c r="R89" s="10"/>
    </row>
    <row r="90" spans="17:18" ht="12.75">
      <c r="Q90" s="10"/>
      <c r="R90" s="10"/>
    </row>
    <row r="91" spans="17:18" ht="12.75">
      <c r="Q91" s="10"/>
      <c r="R91" s="10"/>
    </row>
    <row r="92" spans="17:18" ht="12.75">
      <c r="Q92" s="10"/>
      <c r="R92" s="10"/>
    </row>
    <row r="93" spans="17:18" ht="12.75">
      <c r="Q93" s="10"/>
      <c r="R93" s="10"/>
    </row>
    <row r="94" spans="17:18" ht="12.75">
      <c r="Q94" s="10"/>
      <c r="R94" s="10"/>
    </row>
    <row r="95" spans="17:18" ht="12.75">
      <c r="Q95" s="10"/>
      <c r="R95" s="10"/>
    </row>
    <row r="96" spans="17:18" ht="12.75">
      <c r="Q96" s="10"/>
      <c r="R96" s="10"/>
    </row>
    <row r="97" spans="17:18" ht="12.75">
      <c r="Q97" s="10"/>
      <c r="R97" s="10"/>
    </row>
    <row r="98" spans="17:18" ht="12.75">
      <c r="Q98" s="10"/>
      <c r="R98" s="10"/>
    </row>
    <row r="99" spans="17:18" ht="12.75">
      <c r="Q99" s="10"/>
      <c r="R99" s="10"/>
    </row>
    <row r="100" spans="17:18" ht="12.75">
      <c r="Q100" s="10"/>
      <c r="R100" s="10"/>
    </row>
    <row r="101" spans="17:18" ht="12.75">
      <c r="Q101" s="10"/>
      <c r="R101" s="10"/>
    </row>
    <row r="102" spans="17:18" ht="12.75">
      <c r="Q102" s="10"/>
      <c r="R102" s="10"/>
    </row>
    <row r="103" spans="17:18" ht="12.75">
      <c r="Q103" s="10"/>
      <c r="R103" s="10"/>
    </row>
    <row r="104" spans="17:18" ht="12.75">
      <c r="Q104" s="10"/>
      <c r="R104" s="10"/>
    </row>
    <row r="105" spans="17:18" ht="12.75">
      <c r="Q105" s="10"/>
      <c r="R105" s="10"/>
    </row>
    <row r="106" spans="17:18" ht="12.75">
      <c r="Q106" s="10"/>
      <c r="R106" s="10"/>
    </row>
    <row r="107" spans="17:18" ht="12.75">
      <c r="Q107" s="10"/>
      <c r="R107" s="10"/>
    </row>
    <row r="108" spans="17:18" ht="12.75">
      <c r="Q108" s="10"/>
      <c r="R108" s="10"/>
    </row>
    <row r="109" spans="17:18" ht="12.75">
      <c r="Q109" s="10"/>
      <c r="R109" s="10"/>
    </row>
    <row r="110" spans="17:18" ht="12.75">
      <c r="Q110" s="10"/>
      <c r="R110" s="10"/>
    </row>
    <row r="111" spans="17:18" ht="12.75">
      <c r="Q111" s="10"/>
      <c r="R111" s="10"/>
    </row>
    <row r="112" spans="17:18" ht="12.75">
      <c r="Q112" s="10"/>
      <c r="R112" s="10"/>
    </row>
    <row r="113" spans="17:18" ht="12.75">
      <c r="Q113" s="10"/>
      <c r="R113" s="10"/>
    </row>
    <row r="114" spans="17:18" ht="12.75">
      <c r="Q114" s="10"/>
      <c r="R114" s="10"/>
    </row>
    <row r="115" spans="17:18" ht="12.75">
      <c r="Q115" s="10"/>
      <c r="R115" s="10"/>
    </row>
    <row r="116" spans="17:18" ht="12.75">
      <c r="Q116" s="10"/>
      <c r="R116" s="10"/>
    </row>
    <row r="117" spans="17:18" ht="12.75">
      <c r="Q117" s="10"/>
      <c r="R117" s="10"/>
    </row>
    <row r="118" spans="17:18" ht="12.75">
      <c r="Q118" s="10"/>
      <c r="R118" s="10"/>
    </row>
    <row r="119" spans="17:18" ht="12.75">
      <c r="Q119" s="10"/>
      <c r="R119" s="10"/>
    </row>
    <row r="120" spans="17:18" ht="12.75">
      <c r="Q120" s="10"/>
      <c r="R120" s="10"/>
    </row>
    <row r="121" spans="17:18" ht="12.75">
      <c r="Q121" s="10"/>
      <c r="R121" s="10"/>
    </row>
    <row r="122" spans="17:18" ht="12.75">
      <c r="Q122" s="10"/>
      <c r="R122" s="10"/>
    </row>
    <row r="123" spans="17:18" ht="12.75">
      <c r="Q123" s="10"/>
      <c r="R123" s="10"/>
    </row>
    <row r="124" spans="17:18" ht="12.75">
      <c r="Q124" s="10"/>
      <c r="R124" s="10"/>
    </row>
    <row r="125" spans="17:18" ht="12.75">
      <c r="Q125" s="10"/>
      <c r="R125" s="10"/>
    </row>
    <row r="126" spans="17:18" ht="12.75">
      <c r="Q126" s="10"/>
      <c r="R126" s="10"/>
    </row>
    <row r="127" spans="17:18" ht="12.75">
      <c r="Q127" s="10"/>
      <c r="R127" s="10"/>
    </row>
    <row r="128" spans="17:18" ht="12.75">
      <c r="Q128" s="10"/>
      <c r="R128" s="10"/>
    </row>
    <row r="129" spans="17:18" ht="12.75">
      <c r="Q129" s="10"/>
      <c r="R129" s="10"/>
    </row>
    <row r="130" spans="17:18" ht="12.75">
      <c r="Q130" s="10"/>
      <c r="R130" s="10"/>
    </row>
    <row r="131" spans="17:18" ht="12.75">
      <c r="Q131" s="10"/>
      <c r="R131" s="10"/>
    </row>
    <row r="132" spans="17:18" ht="12.75">
      <c r="Q132" s="10"/>
      <c r="R132" s="10"/>
    </row>
    <row r="133" spans="17:18" ht="12.75">
      <c r="Q133" s="10"/>
      <c r="R133" s="10"/>
    </row>
    <row r="134" spans="17:18" ht="12.75">
      <c r="Q134" s="10"/>
      <c r="R134" s="10"/>
    </row>
    <row r="135" spans="17:18" ht="12.75">
      <c r="Q135" s="10"/>
      <c r="R135" s="10"/>
    </row>
    <row r="136" spans="17:18" ht="12.75">
      <c r="Q136" s="10"/>
      <c r="R136" s="10"/>
    </row>
    <row r="137" spans="17:18" ht="12.75">
      <c r="Q137" s="10"/>
      <c r="R137" s="10"/>
    </row>
    <row r="138" spans="17:18" ht="12.75">
      <c r="Q138" s="10"/>
      <c r="R138" s="10"/>
    </row>
    <row r="139" spans="17:18" ht="12.75">
      <c r="Q139" s="10"/>
      <c r="R139" s="10"/>
    </row>
    <row r="140" spans="17:18" ht="12.75">
      <c r="Q140" s="10"/>
      <c r="R140" s="10"/>
    </row>
    <row r="141" spans="17:18" ht="12.75">
      <c r="Q141" s="10"/>
      <c r="R141" s="10"/>
    </row>
    <row r="142" spans="17:18" ht="12.75">
      <c r="Q142" s="10"/>
      <c r="R142" s="10"/>
    </row>
    <row r="143" spans="17:18" ht="12.75">
      <c r="Q143" s="10"/>
      <c r="R143" s="10"/>
    </row>
    <row r="144" spans="17:18" ht="12.75">
      <c r="Q144" s="10"/>
      <c r="R144" s="10"/>
    </row>
    <row r="145" spans="17:18" ht="12.75">
      <c r="Q145" s="10"/>
      <c r="R145" s="10"/>
    </row>
    <row r="146" spans="17:18" ht="12.75">
      <c r="Q146" s="10"/>
      <c r="R146" s="10"/>
    </row>
    <row r="147" spans="17:18" ht="12.75">
      <c r="Q147" s="10"/>
      <c r="R147" s="10"/>
    </row>
    <row r="148" spans="17:18" ht="12.75">
      <c r="Q148" s="10"/>
      <c r="R148" s="10"/>
    </row>
    <row r="149" spans="17:18" ht="12.75">
      <c r="Q149" s="10"/>
      <c r="R149" s="10"/>
    </row>
    <row r="150" spans="17:18" ht="12.75">
      <c r="Q150" s="10"/>
      <c r="R150" s="10"/>
    </row>
    <row r="151" spans="17:18" ht="12.75">
      <c r="Q151" s="10"/>
      <c r="R151" s="10"/>
    </row>
    <row r="152" spans="17:18" ht="12.75">
      <c r="Q152" s="10"/>
      <c r="R152" s="10"/>
    </row>
    <row r="153" spans="17:18" ht="12.75">
      <c r="Q153" s="10"/>
      <c r="R153" s="10"/>
    </row>
    <row r="154" spans="17:18" ht="12.75">
      <c r="Q154" s="10"/>
      <c r="R154" s="10"/>
    </row>
    <row r="155" spans="17:18" ht="12.75">
      <c r="Q155" s="10"/>
      <c r="R155" s="10"/>
    </row>
    <row r="156" spans="17:18" ht="12.75">
      <c r="Q156" s="10"/>
      <c r="R156" s="10"/>
    </row>
    <row r="157" spans="17:18" ht="12.75">
      <c r="Q157" s="10"/>
      <c r="R157" s="10"/>
    </row>
    <row r="158" spans="17:18" ht="12.75">
      <c r="Q158" s="10"/>
      <c r="R158" s="10"/>
    </row>
    <row r="159" spans="17:18" ht="12.75">
      <c r="Q159" s="10"/>
      <c r="R159" s="10"/>
    </row>
    <row r="160" spans="17:18" ht="12.75">
      <c r="Q160" s="10"/>
      <c r="R160" s="10"/>
    </row>
    <row r="161" spans="17:18" ht="12.75">
      <c r="Q161" s="10"/>
      <c r="R161" s="10"/>
    </row>
    <row r="162" spans="17:18" ht="12.75">
      <c r="Q162" s="10"/>
      <c r="R162" s="10"/>
    </row>
    <row r="163" spans="17:18" ht="12.75">
      <c r="Q163" s="10"/>
      <c r="R163" s="10"/>
    </row>
    <row r="164" spans="17:18" ht="12.75">
      <c r="Q164" s="10"/>
      <c r="R164" s="10"/>
    </row>
    <row r="165" spans="17:18" ht="12.75">
      <c r="Q165" s="10"/>
      <c r="R165" s="10"/>
    </row>
    <row r="166" spans="17:18" ht="12.75">
      <c r="Q166" s="10"/>
      <c r="R166" s="10"/>
    </row>
    <row r="167" spans="17:18" ht="12.75">
      <c r="Q167" s="10"/>
      <c r="R167" s="10"/>
    </row>
    <row r="168" spans="17:18" ht="12.75">
      <c r="Q168" s="10"/>
      <c r="R168" s="10"/>
    </row>
    <row r="169" spans="17:18" ht="12.75">
      <c r="Q169" s="10"/>
      <c r="R169" s="10"/>
    </row>
    <row r="170" spans="17:18" ht="12.75">
      <c r="Q170" s="10"/>
      <c r="R170" s="10"/>
    </row>
    <row r="171" spans="17:18" ht="12.75">
      <c r="Q171" s="10"/>
      <c r="R171" s="10"/>
    </row>
    <row r="172" spans="17:18" ht="12.75">
      <c r="Q172" s="10"/>
      <c r="R172" s="10"/>
    </row>
    <row r="173" spans="17:18" ht="12.75">
      <c r="Q173" s="10"/>
      <c r="R173" s="10"/>
    </row>
    <row r="174" spans="17:18" ht="12.75">
      <c r="Q174" s="10"/>
      <c r="R174" s="10"/>
    </row>
    <row r="175" spans="17:18" ht="12.75">
      <c r="Q175" s="10"/>
      <c r="R175" s="10"/>
    </row>
    <row r="176" spans="17:18" ht="12.75">
      <c r="Q176" s="10"/>
      <c r="R176" s="10"/>
    </row>
    <row r="177" spans="17:18" ht="12.75">
      <c r="Q177" s="10"/>
      <c r="R177" s="10"/>
    </row>
    <row r="178" spans="17:18" ht="12.75">
      <c r="Q178" s="10"/>
      <c r="R178" s="10"/>
    </row>
    <row r="179" spans="17:18" ht="12.75">
      <c r="Q179" s="10"/>
      <c r="R179" s="10"/>
    </row>
    <row r="180" spans="17:18" ht="12.75">
      <c r="Q180" s="10"/>
      <c r="R180" s="10"/>
    </row>
    <row r="181" spans="17:18" ht="12.75">
      <c r="Q181" s="10"/>
      <c r="R181" s="10"/>
    </row>
    <row r="182" spans="17:18" ht="12.75">
      <c r="Q182" s="10"/>
      <c r="R182" s="10"/>
    </row>
    <row r="183" spans="17:18" ht="12.75">
      <c r="Q183" s="10"/>
      <c r="R183" s="10"/>
    </row>
    <row r="184" spans="17:18" ht="12.75">
      <c r="Q184" s="10"/>
      <c r="R184" s="10"/>
    </row>
    <row r="185" spans="17:18" ht="12.75">
      <c r="Q185" s="10"/>
      <c r="R185" s="10"/>
    </row>
    <row r="186" spans="17:18" ht="12.75">
      <c r="Q186" s="10"/>
      <c r="R186" s="10"/>
    </row>
    <row r="187" spans="17:18" ht="12.75">
      <c r="Q187" s="10"/>
      <c r="R187" s="10"/>
    </row>
    <row r="188" spans="17:18" ht="12.75">
      <c r="Q188" s="10"/>
      <c r="R188" s="10"/>
    </row>
    <row r="189" spans="17:18" ht="12.75">
      <c r="Q189" s="10"/>
      <c r="R189" s="10"/>
    </row>
    <row r="190" spans="17:18" ht="12.75">
      <c r="Q190" s="10"/>
      <c r="R190" s="10"/>
    </row>
    <row r="191" spans="17:18" ht="12.75">
      <c r="Q191" s="10"/>
      <c r="R191" s="10"/>
    </row>
    <row r="192" spans="17:18" ht="12.75">
      <c r="Q192" s="10"/>
      <c r="R192" s="10"/>
    </row>
    <row r="193" spans="17:18" ht="12.75">
      <c r="Q193" s="10"/>
      <c r="R193" s="10"/>
    </row>
    <row r="194" spans="17:18" ht="12.75">
      <c r="Q194" s="10"/>
      <c r="R194" s="10"/>
    </row>
    <row r="195" spans="17:18" ht="12.75">
      <c r="Q195" s="10"/>
      <c r="R195" s="10"/>
    </row>
    <row r="196" spans="17:18" ht="12.75">
      <c r="Q196" s="10"/>
      <c r="R196" s="10"/>
    </row>
    <row r="197" spans="17:18" ht="12.75">
      <c r="Q197" s="10"/>
      <c r="R197" s="10"/>
    </row>
    <row r="198" spans="17:18" ht="12.75">
      <c r="Q198" s="10"/>
      <c r="R198" s="10"/>
    </row>
    <row r="199" spans="17:18" ht="12.75">
      <c r="Q199" s="10"/>
      <c r="R199" s="10"/>
    </row>
    <row r="200" spans="17:18" ht="12.75">
      <c r="Q200" s="10"/>
      <c r="R200" s="10"/>
    </row>
    <row r="201" spans="17:18" ht="12.75">
      <c r="Q201" s="10"/>
      <c r="R201" s="10"/>
    </row>
    <row r="202" spans="17:18" ht="12.75">
      <c r="Q202" s="10"/>
      <c r="R202" s="10"/>
    </row>
    <row r="203" spans="17:18" ht="12.75">
      <c r="Q203" s="10"/>
      <c r="R203" s="10"/>
    </row>
    <row r="204" spans="17:18" ht="12.75">
      <c r="Q204" s="10"/>
      <c r="R204" s="10"/>
    </row>
    <row r="205" spans="17:18" ht="12.75">
      <c r="Q205" s="10"/>
      <c r="R205" s="10"/>
    </row>
    <row r="206" spans="17:18" ht="12.75">
      <c r="Q206" s="10"/>
      <c r="R206" s="10"/>
    </row>
    <row r="207" spans="17:18" ht="12.75">
      <c r="Q207" s="10"/>
      <c r="R207" s="10"/>
    </row>
    <row r="208" spans="17:18" ht="12.75">
      <c r="Q208" s="10"/>
      <c r="R208" s="10"/>
    </row>
    <row r="209" spans="17:18" ht="12.75">
      <c r="Q209" s="10"/>
      <c r="R209" s="10"/>
    </row>
    <row r="210" spans="17:18" ht="12.75">
      <c r="Q210" s="10"/>
      <c r="R210" s="10"/>
    </row>
    <row r="211" spans="17:18" ht="12.75">
      <c r="Q211" s="10"/>
      <c r="R211" s="10"/>
    </row>
    <row r="212" spans="17:18" ht="12.75">
      <c r="Q212" s="10"/>
      <c r="R212" s="10"/>
    </row>
    <row r="213" spans="17:18" ht="12.75">
      <c r="Q213" s="10"/>
      <c r="R213" s="10"/>
    </row>
    <row r="214" spans="17:18" ht="12.75">
      <c r="Q214" s="10"/>
      <c r="R214" s="10"/>
    </row>
    <row r="215" spans="17:18" ht="12.75">
      <c r="Q215" s="10"/>
      <c r="R215" s="10"/>
    </row>
    <row r="216" spans="17:18" ht="12.75">
      <c r="Q216" s="10"/>
      <c r="R216" s="10"/>
    </row>
    <row r="217" spans="17:18" ht="12.75">
      <c r="Q217" s="10"/>
      <c r="R217" s="10"/>
    </row>
    <row r="218" spans="17:18" ht="12.75">
      <c r="Q218" s="10"/>
      <c r="R218" s="10"/>
    </row>
    <row r="219" spans="17:18" ht="12.75">
      <c r="Q219" s="10"/>
      <c r="R219" s="10"/>
    </row>
    <row r="220" spans="17:18" ht="12.75">
      <c r="Q220" s="10"/>
      <c r="R220" s="10"/>
    </row>
    <row r="221" spans="17:18" ht="12.75">
      <c r="Q221" s="10"/>
      <c r="R221" s="10"/>
    </row>
    <row r="222" spans="17:18" ht="12.75">
      <c r="Q222" s="10"/>
      <c r="R222" s="10"/>
    </row>
    <row r="223" spans="17:18" ht="12.75">
      <c r="Q223" s="10"/>
      <c r="R223" s="10"/>
    </row>
    <row r="224" spans="17:18" ht="12.75">
      <c r="Q224" s="10"/>
      <c r="R224" s="10"/>
    </row>
    <row r="225" spans="17:18" ht="12.75">
      <c r="Q225" s="10"/>
      <c r="R225" s="10"/>
    </row>
    <row r="226" spans="17:18" ht="12.75">
      <c r="Q226" s="10"/>
      <c r="R226" s="10"/>
    </row>
    <row r="227" spans="17:18" ht="12.75">
      <c r="Q227" s="10"/>
      <c r="R227" s="10"/>
    </row>
    <row r="228" spans="17:18" ht="12.75">
      <c r="Q228" s="10"/>
      <c r="R228" s="10"/>
    </row>
    <row r="229" spans="17:18" ht="12.75">
      <c r="Q229" s="10"/>
      <c r="R229" s="10"/>
    </row>
    <row r="230" spans="17:18" ht="12.75">
      <c r="Q230" s="10"/>
      <c r="R230" s="10"/>
    </row>
    <row r="231" spans="17:18" ht="12.75">
      <c r="Q231" s="10"/>
      <c r="R231" s="10"/>
    </row>
    <row r="232" spans="17:18" ht="12.75">
      <c r="Q232" s="10"/>
      <c r="R232" s="10"/>
    </row>
    <row r="233" spans="17:18" ht="12.75">
      <c r="Q233" s="10"/>
      <c r="R233" s="10"/>
    </row>
    <row r="234" spans="17:18" ht="12.75">
      <c r="Q234" s="10"/>
      <c r="R234" s="10"/>
    </row>
    <row r="235" spans="17:18" ht="12.75">
      <c r="Q235" s="10"/>
      <c r="R235" s="10"/>
    </row>
    <row r="236" spans="17:18" ht="12.75">
      <c r="Q236" s="10"/>
      <c r="R236" s="10"/>
    </row>
    <row r="237" spans="17:18" ht="12.75">
      <c r="Q237" s="10"/>
      <c r="R237" s="10"/>
    </row>
    <row r="238" spans="17:18" ht="12.75">
      <c r="Q238" s="10"/>
      <c r="R238" s="10"/>
    </row>
    <row r="239" spans="17:18" ht="12.75">
      <c r="Q239" s="10"/>
      <c r="R239" s="10"/>
    </row>
    <row r="240" spans="17:18" ht="12.75">
      <c r="Q240" s="10"/>
      <c r="R240" s="10"/>
    </row>
    <row r="241" spans="17:18" ht="12.75">
      <c r="Q241" s="10"/>
      <c r="R241" s="10"/>
    </row>
    <row r="242" spans="17:18" ht="12.75">
      <c r="Q242" s="10"/>
      <c r="R242" s="10"/>
    </row>
    <row r="243" spans="17:18" ht="12.75">
      <c r="Q243" s="10"/>
      <c r="R243" s="10"/>
    </row>
    <row r="244" spans="17:18" ht="12.75">
      <c r="Q244" s="10"/>
      <c r="R244" s="10"/>
    </row>
    <row r="245" spans="17:18" ht="12.75">
      <c r="Q245" s="10"/>
      <c r="R245" s="10"/>
    </row>
    <row r="246" spans="17:18" ht="12.75">
      <c r="Q246" s="10"/>
      <c r="R246" s="10"/>
    </row>
    <row r="247" spans="17:18" ht="12.75">
      <c r="Q247" s="10"/>
      <c r="R247" s="10"/>
    </row>
    <row r="248" spans="17:18" ht="12.75">
      <c r="Q248" s="10"/>
      <c r="R248" s="10"/>
    </row>
    <row r="249" spans="17:18" ht="12.75">
      <c r="Q249" s="10"/>
      <c r="R249" s="10"/>
    </row>
    <row r="250" spans="17:18" ht="12.75">
      <c r="Q250" s="10"/>
      <c r="R250" s="10"/>
    </row>
    <row r="251" spans="17:18" ht="12.75">
      <c r="Q251" s="10"/>
      <c r="R251" s="10"/>
    </row>
    <row r="252" spans="17:18" ht="12.75">
      <c r="Q252" s="10"/>
      <c r="R252" s="10"/>
    </row>
    <row r="253" spans="17:18" ht="12.75">
      <c r="Q253" s="10"/>
      <c r="R253" s="10"/>
    </row>
    <row r="254" spans="17:18" ht="12.75">
      <c r="Q254" s="10"/>
      <c r="R254" s="10"/>
    </row>
    <row r="255" spans="17:18" ht="12.75">
      <c r="Q255" s="10"/>
      <c r="R255" s="10"/>
    </row>
    <row r="256" spans="17:18" ht="12.75">
      <c r="Q256" s="10"/>
      <c r="R256" s="10"/>
    </row>
    <row r="257" spans="17:18" ht="12.75">
      <c r="Q257" s="10"/>
      <c r="R257" s="10"/>
    </row>
    <row r="258" spans="17:18" ht="12.75">
      <c r="Q258" s="10"/>
      <c r="R258" s="10"/>
    </row>
    <row r="259" spans="17:18" ht="12.75">
      <c r="Q259" s="10"/>
      <c r="R259" s="10"/>
    </row>
    <row r="260" spans="17:18" ht="12.75">
      <c r="Q260" s="10"/>
      <c r="R260" s="10"/>
    </row>
    <row r="261" spans="17:18" ht="12.75">
      <c r="Q261" s="10"/>
      <c r="R261" s="10"/>
    </row>
    <row r="262" spans="17:18" ht="12.75">
      <c r="Q262" s="10"/>
      <c r="R262" s="10"/>
    </row>
    <row r="263" spans="17:18" ht="12.75">
      <c r="Q263" s="10"/>
      <c r="R263" s="10"/>
    </row>
    <row r="264" spans="17:18" ht="12.75">
      <c r="Q264" s="10"/>
      <c r="R264" s="10"/>
    </row>
    <row r="265" spans="17:18" ht="12.75">
      <c r="Q265" s="10"/>
      <c r="R265" s="10"/>
    </row>
    <row r="266" spans="17:18" ht="12.75">
      <c r="Q266" s="10"/>
      <c r="R266" s="10"/>
    </row>
    <row r="267" spans="17:18" ht="12.75">
      <c r="Q267" s="10"/>
      <c r="R267" s="10"/>
    </row>
    <row r="268" spans="17:18" ht="12.75">
      <c r="Q268" s="10"/>
      <c r="R268" s="10"/>
    </row>
    <row r="269" spans="17:18" ht="12.75">
      <c r="Q269" s="10"/>
      <c r="R269" s="10"/>
    </row>
    <row r="270" spans="17:18" ht="12.75">
      <c r="Q270" s="10"/>
      <c r="R270" s="10"/>
    </row>
    <row r="271" spans="17:18" ht="12.75">
      <c r="Q271" s="10"/>
      <c r="R271" s="10"/>
    </row>
    <row r="272" spans="17:18" ht="12.75">
      <c r="Q272" s="10"/>
      <c r="R272" s="10"/>
    </row>
    <row r="273" spans="17:18" ht="12.75">
      <c r="Q273" s="10"/>
      <c r="R273" s="10"/>
    </row>
    <row r="274" spans="17:18" ht="12.75">
      <c r="Q274" s="10"/>
      <c r="R274" s="10"/>
    </row>
    <row r="275" spans="17:18" ht="12.75">
      <c r="Q275" s="10"/>
      <c r="R275" s="10"/>
    </row>
    <row r="276" spans="17:18" ht="12.75">
      <c r="Q276" s="10"/>
      <c r="R276" s="10"/>
    </row>
    <row r="277" spans="17:18" ht="12.75">
      <c r="Q277" s="10"/>
      <c r="R277" s="10"/>
    </row>
    <row r="278" spans="17:18" ht="12.75">
      <c r="Q278" s="10"/>
      <c r="R278" s="10"/>
    </row>
    <row r="279" spans="17:18" ht="12.75">
      <c r="Q279" s="10"/>
      <c r="R279" s="10"/>
    </row>
    <row r="280" spans="17:18" ht="12.75">
      <c r="Q280" s="10"/>
      <c r="R280" s="10"/>
    </row>
    <row r="281" spans="17:18" ht="12.75">
      <c r="Q281" s="10"/>
      <c r="R281" s="10"/>
    </row>
    <row r="282" spans="17:18" ht="12.75">
      <c r="Q282" s="10"/>
      <c r="R282" s="10"/>
    </row>
    <row r="283" spans="17:18" ht="12.75">
      <c r="Q283" s="10"/>
      <c r="R283" s="10"/>
    </row>
    <row r="284" spans="17:18" ht="12.75">
      <c r="Q284" s="10"/>
      <c r="R284" s="10"/>
    </row>
    <row r="285" spans="17:18" ht="12.75">
      <c r="Q285" s="10"/>
      <c r="R285" s="10"/>
    </row>
    <row r="286" spans="17:18" ht="12.75">
      <c r="Q286" s="10"/>
      <c r="R286" s="10"/>
    </row>
    <row r="287" spans="17:18" ht="12.75">
      <c r="Q287" s="10"/>
      <c r="R287" s="10"/>
    </row>
    <row r="288" spans="17:18" ht="12.75">
      <c r="Q288" s="10"/>
      <c r="R288" s="10"/>
    </row>
    <row r="289" spans="17:18" ht="12.75">
      <c r="Q289" s="10"/>
      <c r="R289" s="10"/>
    </row>
    <row r="290" spans="17:18" ht="12.75">
      <c r="Q290" s="10"/>
      <c r="R290" s="10"/>
    </row>
    <row r="291" spans="17:18" ht="12.75">
      <c r="Q291" s="10"/>
      <c r="R291" s="10"/>
    </row>
    <row r="292" spans="17:18" ht="12.75">
      <c r="Q292" s="10"/>
      <c r="R292" s="10"/>
    </row>
    <row r="293" spans="17:18" ht="12.75">
      <c r="Q293" s="10"/>
      <c r="R293" s="10"/>
    </row>
    <row r="294" spans="17:18" ht="12.75">
      <c r="Q294" s="10"/>
      <c r="R294" s="10"/>
    </row>
    <row r="295" spans="17:18" ht="12.75">
      <c r="Q295" s="10"/>
      <c r="R295" s="10"/>
    </row>
    <row r="296" spans="17:18" ht="12.75">
      <c r="Q296" s="10"/>
      <c r="R296" s="10"/>
    </row>
    <row r="297" spans="17:18" ht="12.75">
      <c r="Q297" s="10"/>
      <c r="R297" s="10"/>
    </row>
    <row r="298" spans="17:18" ht="12.75">
      <c r="Q298" s="10"/>
      <c r="R298" s="10"/>
    </row>
    <row r="299" spans="17:18" ht="12.75">
      <c r="Q299" s="10"/>
      <c r="R299" s="10"/>
    </row>
    <row r="300" spans="17:18" ht="12.75">
      <c r="Q300" s="10"/>
      <c r="R300" s="10"/>
    </row>
    <row r="301" spans="17:18" ht="12.75">
      <c r="Q301" s="10"/>
      <c r="R301" s="10"/>
    </row>
    <row r="302" spans="17:18" ht="12.75">
      <c r="Q302" s="10"/>
      <c r="R302" s="10"/>
    </row>
    <row r="303" spans="17:18" ht="12.75">
      <c r="Q303" s="10"/>
      <c r="R303" s="10"/>
    </row>
    <row r="304" spans="17:18" ht="12.75">
      <c r="Q304" s="10"/>
      <c r="R304" s="10"/>
    </row>
    <row r="305" spans="17:18" ht="12.75">
      <c r="Q305" s="10"/>
      <c r="R305" s="10"/>
    </row>
    <row r="306" spans="17:18" ht="12.75">
      <c r="Q306" s="10"/>
      <c r="R306" s="10"/>
    </row>
    <row r="307" spans="17:18" ht="12.75">
      <c r="Q307" s="10"/>
      <c r="R307" s="10"/>
    </row>
    <row r="308" spans="17:18" ht="12.75">
      <c r="Q308" s="10"/>
      <c r="R308" s="10"/>
    </row>
    <row r="309" spans="17:18" ht="12.75">
      <c r="Q309" s="10"/>
      <c r="R309" s="10"/>
    </row>
    <row r="310" spans="17:18" ht="12.75">
      <c r="Q310" s="10"/>
      <c r="R310" s="10"/>
    </row>
    <row r="311" spans="17:18" ht="12.75">
      <c r="Q311" s="10"/>
      <c r="R311" s="10"/>
    </row>
    <row r="312" spans="17:18" ht="12.75">
      <c r="Q312" s="10"/>
      <c r="R312" s="10"/>
    </row>
    <row r="313" spans="17:18" ht="12.75">
      <c r="Q313" s="10"/>
      <c r="R313" s="10"/>
    </row>
    <row r="314" spans="17:18" ht="12.75">
      <c r="Q314" s="10"/>
      <c r="R314" s="10"/>
    </row>
    <row r="315" spans="17:18" ht="12.75">
      <c r="Q315" s="10"/>
      <c r="R315" s="10"/>
    </row>
    <row r="316" spans="17:18" ht="12.75">
      <c r="Q316" s="10"/>
      <c r="R316" s="10"/>
    </row>
    <row r="317" spans="17:18" ht="12.75">
      <c r="Q317" s="10"/>
      <c r="R317" s="10"/>
    </row>
    <row r="318" spans="17:18" ht="12.75">
      <c r="Q318" s="10"/>
      <c r="R318" s="10"/>
    </row>
    <row r="319" spans="17:18" ht="12.75">
      <c r="Q319" s="10"/>
      <c r="R319" s="10"/>
    </row>
    <row r="320" spans="17:18" ht="12.75">
      <c r="Q320" s="10"/>
      <c r="R320" s="10"/>
    </row>
    <row r="321" spans="17:18" ht="12.75">
      <c r="Q321" s="10"/>
      <c r="R321" s="10"/>
    </row>
    <row r="322" spans="17:18" ht="12.75">
      <c r="Q322" s="10"/>
      <c r="R322" s="10"/>
    </row>
    <row r="323" spans="17:18" ht="12.75">
      <c r="Q323" s="10"/>
      <c r="R323" s="10"/>
    </row>
    <row r="324" spans="17:18" ht="12.75">
      <c r="Q324" s="10"/>
      <c r="R324" s="10"/>
    </row>
    <row r="325" spans="17:18" ht="12.75">
      <c r="Q325" s="10"/>
      <c r="R325" s="10"/>
    </row>
    <row r="326" spans="17:18" ht="12.75">
      <c r="Q326" s="10"/>
      <c r="R326" s="10"/>
    </row>
    <row r="327" spans="17:18" ht="12.75">
      <c r="Q327" s="10"/>
      <c r="R327" s="10"/>
    </row>
    <row r="328" spans="17:18" ht="12.75">
      <c r="Q328" s="10"/>
      <c r="R328" s="10"/>
    </row>
    <row r="329" spans="17:18" ht="12.75">
      <c r="Q329" s="10"/>
      <c r="R329" s="10"/>
    </row>
    <row r="330" spans="17:18" ht="12.75">
      <c r="Q330" s="10"/>
      <c r="R330" s="10"/>
    </row>
    <row r="331" spans="17:18" ht="12.75">
      <c r="Q331" s="10"/>
      <c r="R331" s="10"/>
    </row>
    <row r="332" spans="17:18" ht="12.75">
      <c r="Q332" s="10"/>
      <c r="R332" s="10"/>
    </row>
    <row r="333" spans="17:18" ht="12.75">
      <c r="Q333" s="10"/>
      <c r="R333" s="10"/>
    </row>
    <row r="334" spans="17:18" ht="12.75">
      <c r="Q334" s="10"/>
      <c r="R334" s="10"/>
    </row>
    <row r="335" spans="17:18" ht="12.75">
      <c r="Q335" s="10"/>
      <c r="R335" s="10"/>
    </row>
    <row r="336" spans="17:18" ht="12.75">
      <c r="Q336" s="10"/>
      <c r="R336" s="10"/>
    </row>
    <row r="337" spans="17:18" ht="12.75">
      <c r="Q337" s="10"/>
      <c r="R337" s="10"/>
    </row>
    <row r="338" spans="17:18" ht="12.75">
      <c r="Q338" s="10"/>
      <c r="R338" s="10"/>
    </row>
    <row r="339" spans="17:18" ht="12.75">
      <c r="Q339" s="10"/>
      <c r="R339" s="10"/>
    </row>
    <row r="340" spans="17:18" ht="12.75">
      <c r="Q340" s="10"/>
      <c r="R340" s="10"/>
    </row>
    <row r="341" spans="17:18" ht="12.75">
      <c r="Q341" s="10"/>
      <c r="R341" s="10"/>
    </row>
    <row r="342" spans="17:18" ht="12.75">
      <c r="Q342" s="10"/>
      <c r="R342" s="10"/>
    </row>
    <row r="343" spans="17:18" ht="12.75">
      <c r="Q343" s="10"/>
      <c r="R343" s="10"/>
    </row>
    <row r="344" spans="17:18" ht="12.75">
      <c r="Q344" s="10"/>
      <c r="R344" s="10"/>
    </row>
    <row r="345" spans="17:18" ht="12.75">
      <c r="Q345" s="10"/>
      <c r="R345" s="10"/>
    </row>
    <row r="346" spans="17:18" ht="12.75">
      <c r="Q346" s="10"/>
      <c r="R346" s="10"/>
    </row>
    <row r="347" spans="17:18" ht="12.75">
      <c r="Q347" s="10"/>
      <c r="R347" s="10"/>
    </row>
    <row r="348" spans="17:18" ht="12.75">
      <c r="Q348" s="10"/>
      <c r="R348" s="10"/>
    </row>
    <row r="349" spans="17:18" ht="12.75">
      <c r="Q349" s="10"/>
      <c r="R349" s="10"/>
    </row>
    <row r="350" spans="17:18" ht="12.75">
      <c r="Q350" s="10"/>
      <c r="R350" s="10"/>
    </row>
    <row r="351" spans="17:18" ht="12.75">
      <c r="Q351" s="10"/>
      <c r="R351" s="10"/>
    </row>
    <row r="352" spans="17:18" ht="12.75">
      <c r="Q352" s="10"/>
      <c r="R352" s="10"/>
    </row>
    <row r="353" spans="17:18" ht="12.75">
      <c r="Q353" s="10"/>
      <c r="R353" s="10"/>
    </row>
    <row r="354" spans="17:18" ht="12.75">
      <c r="Q354" s="10"/>
      <c r="R354" s="10"/>
    </row>
    <row r="355" spans="17:18" ht="12.75">
      <c r="Q355" s="10"/>
      <c r="R355" s="10"/>
    </row>
    <row r="356" spans="17:18" ht="12.75">
      <c r="Q356" s="10"/>
      <c r="R356" s="10"/>
    </row>
    <row r="357" spans="17:18" ht="12.75">
      <c r="Q357" s="10"/>
      <c r="R357" s="10"/>
    </row>
    <row r="358" spans="17:18" ht="12.75">
      <c r="Q358" s="10"/>
      <c r="R358" s="10"/>
    </row>
    <row r="359" spans="17:18" ht="12.75">
      <c r="Q359" s="10"/>
      <c r="R359" s="10"/>
    </row>
    <row r="360" spans="17:18" ht="12.75">
      <c r="Q360" s="10"/>
      <c r="R360" s="10"/>
    </row>
    <row r="361" spans="17:18" ht="12.75">
      <c r="Q361" s="10"/>
      <c r="R361" s="10"/>
    </row>
    <row r="362" spans="17:18" ht="12.75">
      <c r="Q362" s="10"/>
      <c r="R362" s="10"/>
    </row>
    <row r="363" spans="17:18" ht="12.75">
      <c r="Q363" s="10"/>
      <c r="R363" s="10"/>
    </row>
    <row r="364" spans="17:18" ht="12.75">
      <c r="Q364" s="10"/>
      <c r="R364" s="10"/>
    </row>
    <row r="365" spans="17:18" ht="12.75">
      <c r="Q365" s="10"/>
      <c r="R365" s="10"/>
    </row>
    <row r="366" spans="17:18" ht="12.75">
      <c r="Q366" s="10"/>
      <c r="R366" s="10"/>
    </row>
    <row r="367" spans="17:18" ht="12.75">
      <c r="Q367" s="10"/>
      <c r="R367" s="10"/>
    </row>
    <row r="368" spans="17:18" ht="12.75">
      <c r="Q368" s="10"/>
      <c r="R368" s="10"/>
    </row>
    <row r="369" spans="17:18" ht="12.75">
      <c r="Q369" s="10"/>
      <c r="R369" s="10"/>
    </row>
    <row r="370" spans="17:18" ht="12.75">
      <c r="Q370" s="10"/>
      <c r="R370" s="10"/>
    </row>
    <row r="371" spans="17:18" ht="12.75">
      <c r="Q371" s="10"/>
      <c r="R371" s="10"/>
    </row>
    <row r="372" spans="17:18" ht="12.75">
      <c r="Q372" s="10"/>
      <c r="R372" s="10"/>
    </row>
    <row r="373" spans="17:18" ht="12.75">
      <c r="Q373" s="10"/>
      <c r="R373" s="10"/>
    </row>
    <row r="374" spans="17:18" ht="12.75">
      <c r="Q374" s="10"/>
      <c r="R374" s="10"/>
    </row>
    <row r="375" spans="17:18" ht="12.75">
      <c r="Q375" s="10"/>
      <c r="R375" s="10"/>
    </row>
    <row r="376" spans="17:18" ht="12.75">
      <c r="Q376" s="10"/>
      <c r="R376" s="10"/>
    </row>
    <row r="377" spans="17:18" ht="12.75">
      <c r="Q377" s="10"/>
      <c r="R377" s="10"/>
    </row>
    <row r="378" spans="17:18" ht="12.75">
      <c r="Q378" s="10"/>
      <c r="R378" s="10"/>
    </row>
    <row r="379" spans="17:18" ht="12.75">
      <c r="Q379" s="10"/>
      <c r="R379" s="10"/>
    </row>
    <row r="380" spans="17:18" ht="12.75">
      <c r="Q380" s="10"/>
      <c r="R380" s="10"/>
    </row>
  </sheetData>
  <sheetProtection/>
  <mergeCells count="3">
    <mergeCell ref="B4:E4"/>
    <mergeCell ref="G4:J4"/>
    <mergeCell ref="L4:O4"/>
  </mergeCells>
  <printOptions/>
  <pageMargins left="1.18" right="0.75" top="1" bottom="1" header="0.5" footer="0.5"/>
  <pageSetup horizontalDpi="120" verticalDpi="12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A28" sqref="A28:E28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12.7109375" style="0" customWidth="1"/>
    <col min="4" max="4" width="14.140625" style="0" customWidth="1"/>
    <col min="5" max="5" width="15.28125" style="0" customWidth="1"/>
    <col min="6" max="6" width="13.421875" style="0" customWidth="1"/>
    <col min="7" max="7" width="17.00390625" style="0" customWidth="1"/>
  </cols>
  <sheetData>
    <row r="1" spans="1:7" ht="12.75">
      <c r="A1" s="116" t="s">
        <v>230</v>
      </c>
      <c r="B1" s="10"/>
      <c r="C1" s="10"/>
      <c r="D1" s="10"/>
      <c r="E1" s="10"/>
      <c r="F1" s="10"/>
      <c r="G1" s="10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0" t="s">
        <v>42</v>
      </c>
      <c r="B3" s="10" t="s">
        <v>133</v>
      </c>
      <c r="C3" s="34" t="s">
        <v>134</v>
      </c>
      <c r="D3" s="34" t="s">
        <v>62</v>
      </c>
      <c r="E3" s="34" t="s">
        <v>157</v>
      </c>
      <c r="F3" s="34" t="s">
        <v>135</v>
      </c>
      <c r="G3" s="34" t="s">
        <v>164</v>
      </c>
    </row>
    <row r="4" spans="1:7" ht="12.75">
      <c r="A4" s="1" t="s">
        <v>43</v>
      </c>
      <c r="B4" s="1"/>
      <c r="C4" s="13" t="s">
        <v>166</v>
      </c>
      <c r="D4" s="13" t="s">
        <v>163</v>
      </c>
      <c r="E4" s="13" t="s">
        <v>167</v>
      </c>
      <c r="F4" s="13" t="s">
        <v>167</v>
      </c>
      <c r="G4" s="13" t="s">
        <v>167</v>
      </c>
    </row>
    <row r="5" spans="1:7" ht="12.75">
      <c r="A5" s="180">
        <v>1</v>
      </c>
      <c r="B5" s="181">
        <v>2</v>
      </c>
      <c r="C5" s="181">
        <v>3</v>
      </c>
      <c r="D5" s="181">
        <v>4</v>
      </c>
      <c r="E5" s="181">
        <v>5</v>
      </c>
      <c r="F5" s="181">
        <v>6</v>
      </c>
      <c r="G5" s="181">
        <v>7</v>
      </c>
    </row>
    <row r="6" spans="1:7" ht="18" customHeight="1">
      <c r="A6" s="132">
        <v>1</v>
      </c>
      <c r="B6" s="131" t="s">
        <v>136</v>
      </c>
      <c r="C6" s="131">
        <v>579940</v>
      </c>
      <c r="D6" s="182">
        <v>780569</v>
      </c>
      <c r="E6" s="131">
        <v>35641</v>
      </c>
      <c r="F6" s="131">
        <v>542.48</v>
      </c>
      <c r="G6" s="131">
        <v>769.26</v>
      </c>
    </row>
    <row r="7" spans="1:7" ht="18" customHeight="1">
      <c r="A7" s="32">
        <v>2</v>
      </c>
      <c r="B7" s="10" t="s">
        <v>137</v>
      </c>
      <c r="C7" s="10">
        <v>8409374</v>
      </c>
      <c r="D7" s="35">
        <v>13219829</v>
      </c>
      <c r="E7" s="10">
        <v>690338</v>
      </c>
      <c r="F7" s="10">
        <v>20673.55</v>
      </c>
      <c r="G7" s="10">
        <v>122248.15</v>
      </c>
    </row>
    <row r="8" spans="1:7" ht="18" customHeight="1">
      <c r="A8" s="32">
        <v>3</v>
      </c>
      <c r="B8" s="10" t="s">
        <v>138</v>
      </c>
      <c r="C8" s="10">
        <v>2091733</v>
      </c>
      <c r="D8" s="35">
        <v>3111423</v>
      </c>
      <c r="E8" s="10">
        <v>160268</v>
      </c>
      <c r="F8" s="10">
        <v>2778.76</v>
      </c>
      <c r="G8" s="10">
        <v>5948.63</v>
      </c>
    </row>
    <row r="9" spans="1:7" ht="18" customHeight="1">
      <c r="A9" s="32">
        <v>4</v>
      </c>
      <c r="B9" s="10" t="s">
        <v>162</v>
      </c>
      <c r="C9" s="10">
        <v>8696587</v>
      </c>
      <c r="D9" s="35">
        <v>12887710</v>
      </c>
      <c r="E9" s="10">
        <v>750246</v>
      </c>
      <c r="F9" s="10">
        <v>26161.82</v>
      </c>
      <c r="G9" s="10">
        <v>49353.55</v>
      </c>
    </row>
    <row r="10" spans="1:7" ht="18" customHeight="1">
      <c r="A10" s="32">
        <v>5</v>
      </c>
      <c r="B10" s="10" t="s">
        <v>139</v>
      </c>
      <c r="C10" s="10">
        <v>1955431</v>
      </c>
      <c r="D10" s="35">
        <v>3145873</v>
      </c>
      <c r="E10" s="10">
        <v>149751</v>
      </c>
      <c r="F10" s="10">
        <v>3014.79</v>
      </c>
      <c r="G10" s="55">
        <v>6465.8</v>
      </c>
    </row>
    <row r="11" spans="1:7" ht="18" customHeight="1">
      <c r="A11" s="32">
        <v>6</v>
      </c>
      <c r="B11" s="10" t="s">
        <v>140</v>
      </c>
      <c r="C11" s="10">
        <v>9768711</v>
      </c>
      <c r="D11" s="35">
        <v>15532348</v>
      </c>
      <c r="E11" s="10">
        <v>943169</v>
      </c>
      <c r="F11" s="10">
        <v>32546.68</v>
      </c>
      <c r="G11" s="10">
        <v>182431.26</v>
      </c>
    </row>
    <row r="12" spans="1:7" ht="18" customHeight="1">
      <c r="A12" s="32">
        <v>7</v>
      </c>
      <c r="B12" s="10" t="s">
        <v>141</v>
      </c>
      <c r="C12" s="10">
        <v>2326811</v>
      </c>
      <c r="D12" s="35">
        <v>4037824</v>
      </c>
      <c r="E12" s="10">
        <v>183755</v>
      </c>
      <c r="F12" s="10">
        <v>3850.43</v>
      </c>
      <c r="G12" s="10">
        <v>18854.83</v>
      </c>
    </row>
    <row r="13" spans="1:7" ht="18" customHeight="1">
      <c r="A13" s="32">
        <v>8</v>
      </c>
      <c r="B13" s="10" t="s">
        <v>142</v>
      </c>
      <c r="C13" s="10">
        <v>7970830</v>
      </c>
      <c r="D13" s="35">
        <v>12355514</v>
      </c>
      <c r="E13" s="10">
        <v>811413</v>
      </c>
      <c r="F13" s="10">
        <v>28333.19</v>
      </c>
      <c r="G13" s="10">
        <v>65267.94</v>
      </c>
    </row>
    <row r="14" spans="1:7" ht="18" customHeight="1">
      <c r="A14" s="32">
        <v>9</v>
      </c>
      <c r="B14" s="10" t="s">
        <v>143</v>
      </c>
      <c r="C14" s="10">
        <v>4421287</v>
      </c>
      <c r="D14" s="35">
        <v>6468663</v>
      </c>
      <c r="E14" s="30">
        <v>304949</v>
      </c>
      <c r="F14" s="10">
        <v>6405.87</v>
      </c>
      <c r="G14" s="10">
        <v>49705.65</v>
      </c>
    </row>
    <row r="15" spans="1:7" ht="18" customHeight="1">
      <c r="A15" s="32">
        <v>10</v>
      </c>
      <c r="B15" s="10" t="s">
        <v>144</v>
      </c>
      <c r="C15" s="10">
        <v>12687104</v>
      </c>
      <c r="D15" s="35">
        <v>24273394</v>
      </c>
      <c r="E15" s="30">
        <v>1317062</v>
      </c>
      <c r="F15" s="10">
        <v>45894.28</v>
      </c>
      <c r="G15" s="10">
        <v>103816.53</v>
      </c>
    </row>
    <row r="16" spans="1:7" ht="18" customHeight="1">
      <c r="A16" s="32">
        <v>11</v>
      </c>
      <c r="B16" s="10" t="s">
        <v>155</v>
      </c>
      <c r="C16" s="54">
        <v>3531045</v>
      </c>
      <c r="D16" s="35">
        <v>5343244</v>
      </c>
      <c r="E16" s="81">
        <v>377421</v>
      </c>
      <c r="F16" s="54">
        <v>7584.93</v>
      </c>
      <c r="G16" s="58">
        <v>16058.6</v>
      </c>
    </row>
    <row r="17" spans="1:7" ht="18" customHeight="1">
      <c r="A17" s="32">
        <v>12</v>
      </c>
      <c r="B17" s="10" t="s">
        <v>156</v>
      </c>
      <c r="C17" s="54">
        <v>12673833</v>
      </c>
      <c r="D17" s="35">
        <v>20531038</v>
      </c>
      <c r="E17" s="81">
        <v>1351910</v>
      </c>
      <c r="F17" s="54">
        <v>44994.94</v>
      </c>
      <c r="G17" s="54">
        <v>105994.42</v>
      </c>
    </row>
    <row r="18" spans="1:7" ht="18" customHeight="1">
      <c r="A18" s="32">
        <v>13</v>
      </c>
      <c r="B18" s="10" t="s">
        <v>169</v>
      </c>
      <c r="C18" s="54">
        <v>4048524</v>
      </c>
      <c r="D18" s="35">
        <v>7218417</v>
      </c>
      <c r="E18" s="81">
        <v>507166</v>
      </c>
      <c r="F18" s="39">
        <v>10482.4</v>
      </c>
      <c r="G18" s="58">
        <v>33830.2</v>
      </c>
    </row>
    <row r="19" spans="1:7" s="10" customFormat="1" ht="18" customHeight="1">
      <c r="A19" s="32">
        <v>14</v>
      </c>
      <c r="B19" s="10" t="s">
        <v>170</v>
      </c>
      <c r="C19" s="10">
        <v>12934050</v>
      </c>
      <c r="D19" s="35">
        <v>19672930</v>
      </c>
      <c r="E19" s="30">
        <v>1475925</v>
      </c>
      <c r="F19" s="10">
        <v>46729.57</v>
      </c>
      <c r="G19" s="39">
        <v>177491</v>
      </c>
    </row>
    <row r="20" spans="1:7" s="1" customFormat="1" ht="18" customHeight="1">
      <c r="A20" s="32">
        <v>15</v>
      </c>
      <c r="B20" s="10" t="s">
        <v>173</v>
      </c>
      <c r="C20" s="10">
        <v>4977980</v>
      </c>
      <c r="D20" s="35">
        <v>7632882</v>
      </c>
      <c r="E20" s="30">
        <v>654221</v>
      </c>
      <c r="F20" s="55">
        <v>14287.6</v>
      </c>
      <c r="G20" s="34">
        <v>51596.27</v>
      </c>
    </row>
    <row r="21" spans="1:7" s="10" customFormat="1" ht="18" customHeight="1">
      <c r="A21" s="32">
        <v>16</v>
      </c>
      <c r="B21" s="10" t="s">
        <v>174</v>
      </c>
      <c r="C21" s="54">
        <v>13398561</v>
      </c>
      <c r="D21" s="35">
        <v>20754384</v>
      </c>
      <c r="E21" s="30">
        <v>1700755</v>
      </c>
      <c r="F21" s="54">
        <v>52431.43</v>
      </c>
      <c r="G21" s="34">
        <v>91336.98</v>
      </c>
    </row>
    <row r="22" spans="1:7" s="10" customFormat="1" ht="18" customHeight="1">
      <c r="A22" s="32">
        <v>17</v>
      </c>
      <c r="B22" s="10" t="s">
        <v>175</v>
      </c>
      <c r="C22" s="54">
        <v>5044016</v>
      </c>
      <c r="D22" s="35">
        <v>7387156</v>
      </c>
      <c r="E22" s="30">
        <v>746663</v>
      </c>
      <c r="F22" s="54">
        <v>15870.98</v>
      </c>
      <c r="G22" s="34">
        <v>81071.49</v>
      </c>
    </row>
    <row r="23" spans="1:7" s="10" customFormat="1" ht="18" customHeight="1">
      <c r="A23" s="32">
        <v>18</v>
      </c>
      <c r="B23" s="10" t="s">
        <v>250</v>
      </c>
      <c r="C23" s="54">
        <v>12983941</v>
      </c>
      <c r="D23" s="35">
        <v>17689701</v>
      </c>
      <c r="E23" s="30">
        <v>1565852</v>
      </c>
      <c r="F23" s="10">
        <v>51166.66</v>
      </c>
      <c r="G23" s="34">
        <v>237404.83</v>
      </c>
    </row>
    <row r="24" spans="1:7" ht="18" customHeight="1">
      <c r="A24" s="32">
        <v>19</v>
      </c>
      <c r="B24" s="10" t="s">
        <v>251</v>
      </c>
      <c r="C24" s="54">
        <v>6175771</v>
      </c>
      <c r="D24" s="35">
        <v>8820465</v>
      </c>
      <c r="E24" s="30">
        <v>1102945</v>
      </c>
      <c r="F24" s="54">
        <v>29038.85</v>
      </c>
      <c r="G24" s="34">
        <v>148980.48</v>
      </c>
    </row>
    <row r="25" spans="1:7" ht="16.5" customHeight="1">
      <c r="A25" s="32">
        <v>20</v>
      </c>
      <c r="B25" s="10" t="s">
        <v>252</v>
      </c>
      <c r="C25" s="54">
        <v>17645033</v>
      </c>
      <c r="D25" s="35">
        <v>25675348.02</v>
      </c>
      <c r="E25" s="30">
        <v>2641463</v>
      </c>
      <c r="F25" s="54">
        <v>83302.17</v>
      </c>
      <c r="G25" s="34">
        <v>68132.39</v>
      </c>
    </row>
    <row r="26" spans="1:7" ht="12.75">
      <c r="A26" s="72"/>
      <c r="B26" s="72" t="s">
        <v>3</v>
      </c>
      <c r="C26" s="72">
        <f>SUM(C6:C25)</f>
        <v>152320562</v>
      </c>
      <c r="D26" s="72">
        <f>SUM(D6:D25)</f>
        <v>236538712.02</v>
      </c>
      <c r="E26" s="72">
        <f>SUM(E6:E25)</f>
        <v>17470913</v>
      </c>
      <c r="F26" s="179">
        <f>SUM(F6:F25)</f>
        <v>526091.3799999999</v>
      </c>
      <c r="G26" s="179">
        <f>SUM(G6:G25)</f>
        <v>1616758.26</v>
      </c>
    </row>
    <row r="27" spans="2:7" ht="12.75">
      <c r="B27" s="80" t="s">
        <v>253</v>
      </c>
      <c r="F27" s="10"/>
      <c r="G27" s="10"/>
    </row>
    <row r="28" spans="1:5" ht="12.75">
      <c r="A28" s="10" t="s">
        <v>256</v>
      </c>
      <c r="B28" s="10"/>
      <c r="C28" s="10"/>
      <c r="D28" s="10"/>
      <c r="E28" s="10"/>
    </row>
    <row r="38" ht="12.75">
      <c r="E38">
        <v>0</v>
      </c>
    </row>
    <row r="39" spans="5:6" ht="12.75">
      <c r="E39">
        <v>0</v>
      </c>
      <c r="F39" t="s">
        <v>165</v>
      </c>
    </row>
    <row r="40" ht="12.75">
      <c r="G40">
        <v>0</v>
      </c>
    </row>
    <row r="42" ht="12.75">
      <c r="I42">
        <v>0</v>
      </c>
    </row>
    <row r="43" ht="12.75">
      <c r="I43">
        <v>0</v>
      </c>
    </row>
  </sheetData>
  <sheetProtection/>
  <printOptions/>
  <pageMargins left="1.18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NHM</cp:lastModifiedBy>
  <cp:lastPrinted>2010-08-05T10:14:13Z</cp:lastPrinted>
  <dcterms:created xsi:type="dcterms:W3CDTF">2002-02-19T20:19:54Z</dcterms:created>
  <dcterms:modified xsi:type="dcterms:W3CDTF">2010-10-21T05:18:05Z</dcterms:modified>
  <cp:category/>
  <cp:version/>
  <cp:contentType/>
  <cp:contentStatus/>
</cp:coreProperties>
</file>